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phili\Dropbox (Personal)\Income GWAS\13_Supplementary Information\"/>
    </mc:Choice>
  </mc:AlternateContent>
  <xr:revisionPtr revIDLastSave="0" documentId="13_ncr:1_{0E8C0C08-4DDE-4037-9755-0D0AA5640460}" xr6:coauthVersionLast="47" xr6:coauthVersionMax="47" xr10:uidLastSave="{00000000-0000-0000-0000-000000000000}"/>
  <bookViews>
    <workbookView xWindow="51210" yWindow="0" windowWidth="25590" windowHeight="20880" xr2:uid="{00000000-000D-0000-FFFF-FFFF00000000}"/>
  </bookViews>
  <sheets>
    <sheet name="Table of contents" sheetId="28" r:id="rId1"/>
    <sheet name="ST1" sheetId="1" r:id="rId2"/>
    <sheet name="ST2" sheetId="2" r:id="rId3"/>
    <sheet name="ST3" sheetId="3" r:id="rId4"/>
    <sheet name="ST4" sheetId="4" r:id="rId5"/>
    <sheet name="ST5" sheetId="5" r:id="rId6"/>
    <sheet name="ST6" sheetId="6" r:id="rId7"/>
    <sheet name="ST7" sheetId="7" r:id="rId8"/>
    <sheet name="ST8" sheetId="8" r:id="rId9"/>
    <sheet name="ST9" sheetId="9" r:id="rId10"/>
    <sheet name="ST10" sheetId="10" r:id="rId11"/>
    <sheet name="ST11" sheetId="11" r:id="rId12"/>
    <sheet name="ST12" sheetId="12" r:id="rId13"/>
    <sheet name="ST13" sheetId="13" r:id="rId14"/>
    <sheet name="ST14" sheetId="14" r:id="rId15"/>
    <sheet name="ST15" sheetId="15" r:id="rId16"/>
    <sheet name="ST16" sheetId="16" r:id="rId17"/>
    <sheet name="ST17a" sheetId="17" r:id="rId18"/>
    <sheet name="ST17b" sheetId="36" r:id="rId19"/>
    <sheet name="ST17c" sheetId="37" r:id="rId20"/>
    <sheet name="ST17d" sheetId="38" r:id="rId21"/>
    <sheet name="ST18" sheetId="18" r:id="rId22"/>
    <sheet name="ST19" sheetId="19" r:id="rId23"/>
    <sheet name="ST20" sheetId="20" r:id="rId24"/>
    <sheet name="ST21" sheetId="21" r:id="rId25"/>
    <sheet name="ST22" sheetId="22" r:id="rId26"/>
    <sheet name="ST23" sheetId="23" r:id="rId27"/>
    <sheet name="ST24" sheetId="24" r:id="rId28"/>
    <sheet name="ST25" sheetId="25" r:id="rId29"/>
    <sheet name="ST26" sheetId="26" r:id="rId30"/>
    <sheet name="ST27a" sheetId="29" r:id="rId31"/>
    <sheet name="ST27b" sheetId="30" r:id="rId32"/>
    <sheet name="ST28a" sheetId="31" r:id="rId33"/>
    <sheet name="ST28b" sheetId="32" r:id="rId34"/>
    <sheet name="ST28c" sheetId="33" r:id="rId35"/>
    <sheet name="ST29" sheetId="35" r:id="rId36"/>
    <sheet name="ST30" sheetId="40" r:id="rId37"/>
    <sheet name="ST31" sheetId="41" r:id="rId38"/>
    <sheet name="ST32" sheetId="42" r:id="rId39"/>
    <sheet name="ST33" sheetId="43" r:id="rId40"/>
    <sheet name="ST34" sheetId="44" r:id="rId41"/>
    <sheet name="ST35" sheetId="45" r:id="rId42"/>
    <sheet name="ST36" sheetId="46" r:id="rId43"/>
    <sheet name="ST37" sheetId="47" r:id="rId44"/>
    <sheet name="ST38" sheetId="48" r:id="rId45"/>
    <sheet name="ST39" sheetId="49" r:id="rId46"/>
    <sheet name="ST40" sheetId="50" r:id="rId47"/>
    <sheet name="ST41" sheetId="51" r:id="rId4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3" l="1"/>
  <c r="G70" i="32"/>
  <c r="G70" i="31"/>
  <c r="F69" i="32"/>
  <c r="J35" i="1"/>
  <c r="J32" i="1"/>
  <c r="J31" i="1"/>
  <c r="J30" i="1"/>
  <c r="J29" i="1"/>
  <c r="J28" i="1"/>
  <c r="J27" i="1"/>
  <c r="J26" i="1"/>
  <c r="E26" i="1"/>
  <c r="J25" i="1"/>
  <c r="F24" i="1"/>
  <c r="J24" i="1" s="1"/>
  <c r="E23" i="1"/>
  <c r="J23" i="1" s="1"/>
  <c r="J22" i="1"/>
  <c r="G22" i="1"/>
  <c r="F22" i="1"/>
  <c r="G21" i="1"/>
  <c r="F21" i="1"/>
  <c r="J21" i="1" s="1"/>
  <c r="F20" i="1"/>
  <c r="J20" i="1" s="1"/>
  <c r="F19" i="1"/>
  <c r="J19" i="1" s="1"/>
  <c r="G17" i="1"/>
  <c r="J17" i="1" s="1"/>
  <c r="J16" i="1"/>
  <c r="F15" i="1"/>
  <c r="J15" i="1" s="1"/>
  <c r="F14" i="1"/>
  <c r="J14" i="1" s="1"/>
  <c r="J12" i="1"/>
  <c r="J11" i="1"/>
  <c r="J8" i="1"/>
  <c r="E8" i="1"/>
  <c r="F18" i="33" l="1"/>
  <c r="F69" i="31"/>
</calcChain>
</file>

<file path=xl/sharedStrings.xml><?xml version="1.0" encoding="utf-8"?>
<sst xmlns="http://schemas.openxmlformats.org/spreadsheetml/2006/main" count="22480" uniqueCount="8575">
  <si>
    <t>ST1. Description of participating cohorts</t>
  </si>
  <si>
    <t>ST2. Phenotype Description</t>
  </si>
  <si>
    <t>ST3. Genotyping and Imputation</t>
  </si>
  <si>
    <t>ST4. Association Analyses</t>
  </si>
  <si>
    <t>ST5. SNP filtering</t>
  </si>
  <si>
    <t>ST6. Genomic loci associated with INC factor</t>
  </si>
  <si>
    <t>ST7. Lead SNPs associated with INC factor</t>
  </si>
  <si>
    <t>ST8. Genomic loci associated with occupational income</t>
  </si>
  <si>
    <t>ST9. Lead SNPs associated with occupational income</t>
  </si>
  <si>
    <t>ST10. Genomic loci associated with household income</t>
  </si>
  <si>
    <t>ST11. Lead SNPs associated with household income</t>
  </si>
  <si>
    <t>ST12. Genomic loci associated with parental income</t>
  </si>
  <si>
    <t>ST13. Heritability estimates of income measures</t>
  </si>
  <si>
    <t>ST14. Genetic correlation estimates of income measures</t>
  </si>
  <si>
    <t>ST15. Meta-analysis results by sex</t>
  </si>
  <si>
    <t>ST16. Meta-analysis results by country</t>
  </si>
  <si>
    <t>ST17a. Genetic correlation estimates of meta-analyzed income measures by sex</t>
  </si>
  <si>
    <t>ST17b. Cohort-specific cross-sex genetic correlations of individual income</t>
  </si>
  <si>
    <t>ST17c. Cohort-specific cross-sex genetic correlations of household income</t>
  </si>
  <si>
    <t>ST17d. Cohort-specific cross-sex genetic correlations of occupational income</t>
  </si>
  <si>
    <t>ST18. Genetic correlation estimates of income measures by country</t>
  </si>
  <si>
    <t>ST19. Genomic loci associated with NonEA-INC</t>
  </si>
  <si>
    <t>ST20. Polygenic index analysis results</t>
  </si>
  <si>
    <t>ST21. Polygenic index analysis results in the UKB siblings with additional controls</t>
  </si>
  <si>
    <t>ST22. Direct genetic effects of INC factor PGI</t>
  </si>
  <si>
    <t>ST23. Genetic correlation analysis</t>
  </si>
  <si>
    <t>ST24. Gene mapping results for the INC factor GWAS</t>
  </si>
  <si>
    <t>ST25. MAGMA gene-based association test results for the INC factor GWAS</t>
  </si>
  <si>
    <t>ST26. Tissue-specific enrichment analyses for the INC factor GWAS</t>
  </si>
  <si>
    <t>ST27a. Phenome-wide association study of the INC factor PGI in electronic health records for the UKB sibling sample w/out Parental PGI control (ordered by P)</t>
  </si>
  <si>
    <t>ST27b. Phenome-wide association study of the INC factor PGI in electronic health records for the UKB sibling sample with Parental PGI control (ordered by P)</t>
  </si>
  <si>
    <t>ST28a. Cross-cohort genetic correlations of individual income</t>
  </si>
  <si>
    <t>ST28b. Cross-cohort genetic correlations of household income</t>
  </si>
  <si>
    <t>ST28c. Cross-cohort genetic correlations of occupational income</t>
  </si>
  <si>
    <t>ST29. Individual author contributions according to the CRediT taxonomy</t>
  </si>
  <si>
    <t>ST30. Secondary lead SNPs of INC factor GWAS identified by Conditional and Joint Association Analysis (COJO)</t>
  </si>
  <si>
    <t>ST31. Causal SNP candidates at each locus of Income Factor GWAS</t>
  </si>
  <si>
    <t>ST32. Genes that attained statistical significance using MAGMA on the INC factor</t>
  </si>
  <si>
    <t>ST33. Genes that attained statistical significance using MAGMA on the educational attainment (Lee et al.)</t>
  </si>
  <si>
    <t>ST34. Genes that attained statistical significance using MAGMA on  income from Hill et al.</t>
  </si>
  <si>
    <t>ST35. Biological pathways associated with the INC factor</t>
  </si>
  <si>
    <t>ST36. Biological pathways associated with educational attainment (Lee et al.)</t>
  </si>
  <si>
    <t>ST37. Biological pathways that were significantly associated with the income from Hill et al.</t>
  </si>
  <si>
    <t>ST38. Three lead SNPs in the genomewide significant locus for NON-EA income</t>
  </si>
  <si>
    <t>ST39. Source of the GWAS summary statistics for hair colour</t>
  </si>
  <si>
    <t>ST40. Heritabilities for hair colour phenotypes together with the INC factor and the NonEA Inc factor</t>
  </si>
  <si>
    <t>ST41. Genetic correlation between the INC factor, NonEa Inc, with hair colours</t>
  </si>
  <si>
    <t>Study short name</t>
  </si>
  <si>
    <t>Study full name</t>
  </si>
  <si>
    <t>Sampling</t>
  </si>
  <si>
    <t>Country</t>
  </si>
  <si>
    <t>Sample size</t>
  </si>
  <si>
    <t>Birth Year ( Mean / Range)</t>
  </si>
  <si>
    <t>Fraction Female</t>
  </si>
  <si>
    <t>Cohort Profile</t>
  </si>
  <si>
    <t xml:space="preserve">Individual </t>
  </si>
  <si>
    <t>Household</t>
  </si>
  <si>
    <t>Occupational</t>
  </si>
  <si>
    <t>Parental</t>
  </si>
  <si>
    <t>1958 British Birth Cohort</t>
  </si>
  <si>
    <t>Birth cohort</t>
  </si>
  <si>
    <t>United Kingdom</t>
  </si>
  <si>
    <t>1958 (1958 - 1958)</t>
  </si>
  <si>
    <t>AddHealth</t>
  </si>
  <si>
    <t>The National Longitudinal Study of Adolescent to Adult Health</t>
  </si>
  <si>
    <t>Population based</t>
  </si>
  <si>
    <t>United States</t>
  </si>
  <si>
    <t>1979 (1974 - 1983)</t>
  </si>
  <si>
    <t>ALSPAC - Mothers</t>
  </si>
  <si>
    <t>Avon Longitudinal Study of Parents and Children</t>
  </si>
  <si>
    <t>1963 (1947 - 1976)</t>
  </si>
  <si>
    <t>ALSPAC - Children</t>
  </si>
  <si>
    <t>1992 (1991 - 1993)</t>
  </si>
  <si>
    <t>CoLaus</t>
  </si>
  <si>
    <t>Cohorte Lausannoise</t>
  </si>
  <si>
    <t>Switzerland</t>
  </si>
  <si>
    <t>1953 (1928 - 1970)</t>
  </si>
  <si>
    <t>Croatia - Korcula</t>
  </si>
  <si>
    <t>Croatia</t>
  </si>
  <si>
    <t>1956 (1917 - 1994)</t>
  </si>
  <si>
    <t>EGCUT</t>
  </si>
  <si>
    <t>Estonian Genome Center, University of Tartu</t>
  </si>
  <si>
    <t>Estonia</t>
  </si>
  <si>
    <t>1967 (1905 - 2000)</t>
  </si>
  <si>
    <t>ELSA</t>
  </si>
  <si>
    <t>English Longitudinal Study of Aging</t>
  </si>
  <si>
    <t>1947 (1922 - 1970)</t>
  </si>
  <si>
    <t>FTC</t>
  </si>
  <si>
    <t>Finnish Twin Cohort</t>
  </si>
  <si>
    <t>Finland</t>
  </si>
  <si>
    <t>1976 (1937 - 1994)</t>
  </si>
  <si>
    <t>GFG</t>
  </si>
  <si>
    <t>Genes for Good</t>
  </si>
  <si>
    <t>Facebook Users</t>
  </si>
  <si>
    <t>1978 (1911 - 2000)</t>
  </si>
  <si>
    <t>GS</t>
  </si>
  <si>
    <t>Generation Scotland: Scottish Family Health Study</t>
  </si>
  <si>
    <t>Family based</t>
  </si>
  <si>
    <t>1957 (1909 - 1980)</t>
  </si>
  <si>
    <t>HRS</t>
  </si>
  <si>
    <t>Health and Retirement Study</t>
  </si>
  <si>
    <t>1943 (1908 - 1979)</t>
  </si>
  <si>
    <t>HUNT</t>
  </si>
  <si>
    <t>Nord-Trøndelag Health Study</t>
  </si>
  <si>
    <t>Norway</t>
  </si>
  <si>
    <t>1954 (1907 - 1989)</t>
  </si>
  <si>
    <t xml:space="preserve">iPSYCH </t>
  </si>
  <si>
    <t>iPSYCH</t>
  </si>
  <si>
    <t>Case-Control</t>
  </si>
  <si>
    <t>Denmark</t>
  </si>
  <si>
    <t>NA (1918 - 1987)</t>
  </si>
  <si>
    <t>KORA - S3</t>
  </si>
  <si>
    <t>Kooperative Gesundheitsforschung in der Region Augsburg</t>
  </si>
  <si>
    <t>Germany</t>
  </si>
  <si>
    <t>1948 (1920 - 1970)</t>
  </si>
  <si>
    <t>KORA - S4</t>
  </si>
  <si>
    <t>1949 (1925 - 1975)</t>
  </si>
  <si>
    <t>LifeLines - Cyto</t>
  </si>
  <si>
    <t>The LifeLines Cohort Study</t>
  </si>
  <si>
    <t>Netherlands</t>
  </si>
  <si>
    <t>1960 (1921 - 1994)</t>
  </si>
  <si>
    <t>LifeLines - UGLI</t>
  </si>
  <si>
    <t>1965 (1922 - 1995)</t>
  </si>
  <si>
    <t>MCTFR - Children</t>
  </si>
  <si>
    <t>Minnesota Center for Twin and Family Research</t>
  </si>
  <si>
    <t>1979 (1972 - 1984)</t>
  </si>
  <si>
    <t>MCTFR - Family</t>
  </si>
  <si>
    <t>1960 (1926 - 1994)</t>
  </si>
  <si>
    <t>MoBa</t>
  </si>
  <si>
    <t>Norwegian Mother, Father and Child Cohort Study</t>
  </si>
  <si>
    <t>1971 (1940 - 1978)</t>
  </si>
  <si>
    <t>NEO</t>
  </si>
  <si>
    <t>The Netherlands Epidemiology of Obesity Study</t>
  </si>
  <si>
    <t>1954 (1943 - 1967)</t>
  </si>
  <si>
    <t>NTR</t>
  </si>
  <si>
    <t>Netherlands Twin Registry</t>
  </si>
  <si>
    <t>1960 (1914-1986)</t>
  </si>
  <si>
    <t>QIMR</t>
  </si>
  <si>
    <t>Queensland Institute of Medical Research</t>
  </si>
  <si>
    <t>Australia</t>
  </si>
  <si>
    <t>1957 (1899 - 1975)</t>
  </si>
  <si>
    <t>[20], [21], [22]</t>
  </si>
  <si>
    <t>RS I</t>
  </si>
  <si>
    <t>Rotterdam Study</t>
  </si>
  <si>
    <t>1921 (1887 - 1938)</t>
  </si>
  <si>
    <t xml:space="preserve"> </t>
  </si>
  <si>
    <t>RS II</t>
  </si>
  <si>
    <t>1935 (1903 - 1945)</t>
  </si>
  <si>
    <t>RS III</t>
  </si>
  <si>
    <t>1950 (1910 - 1960)</t>
  </si>
  <si>
    <t>SHIP</t>
  </si>
  <si>
    <t>Study of Health in Pomerania</t>
  </si>
  <si>
    <t>1944 (1918 - 1969)</t>
  </si>
  <si>
    <t>STR</t>
  </si>
  <si>
    <t>Swedish Twin Registry</t>
  </si>
  <si>
    <t>Sweden</t>
  </si>
  <si>
    <t>UKB</t>
  </si>
  <si>
    <t>UK Biobank</t>
  </si>
  <si>
    <t>1951 (1934 - 1970)</t>
  </si>
  <si>
    <t>[26],[27]</t>
  </si>
  <si>
    <t>UKHLS</t>
  </si>
  <si>
    <t>Understanding Society</t>
  </si>
  <si>
    <t>1958 (1912 - 1995)</t>
  </si>
  <si>
    <t>WLS</t>
  </si>
  <si>
    <t>Wisconsin Longitudinal Study</t>
  </si>
  <si>
    <t>1939 (1918 - 1964)</t>
  </si>
  <si>
    <t>Power, C and Elliott, J. "Cohort Profile: 1958 British birth cohort (National Child Development Study)" International Journal of Epidemiology, 35(1), 34-41. (2006)</t>
  </si>
  <si>
    <t>Harris, K. M., Halpern, C. T., Haberstick, B. C. &amp; Smolen, A. The National Longitudinal Study of Adolescent Health (Add Health) sibling pairs data. Twin Res. Hum. Genet. 16, 391–8 (2013).</t>
  </si>
  <si>
    <r>
      <t xml:space="preserve">Boyd, Andy et al. “Cohort Profile: the 'children of the 90s'--the index offspring of the Avon Longitudinal Study of Parents and Children.” </t>
    </r>
    <r>
      <rPr>
        <i/>
        <sz val="10"/>
        <color theme="1"/>
        <rFont val="Calibri"/>
        <family val="2"/>
        <scheme val="minor"/>
      </rPr>
      <t>International journal of epidemiology</t>
    </r>
    <r>
      <rPr>
        <sz val="10"/>
        <color theme="1"/>
        <rFont val="Calibri"/>
        <family val="2"/>
        <scheme val="minor"/>
      </rPr>
      <t xml:space="preserve"> vol. 42,1 (2013): 111-27. doi:10.1093/ije/dys064</t>
    </r>
  </si>
  <si>
    <r>
      <t xml:space="preserve">Firmann, Mathieu et al. “The CoLaus study: a population-based study to investigate the epidemiology and genetic determinants of cardiovascular risk factors and metabolic syndrome.” </t>
    </r>
    <r>
      <rPr>
        <i/>
        <sz val="10"/>
        <color theme="1"/>
        <rFont val="Calibri"/>
        <family val="2"/>
        <scheme val="minor"/>
      </rPr>
      <t>BMC cardiovascular disorders</t>
    </r>
    <r>
      <rPr>
        <sz val="10"/>
        <color theme="1"/>
        <rFont val="Calibri"/>
        <family val="2"/>
        <scheme val="minor"/>
      </rPr>
      <t xml:space="preserve"> vol. 8 6. 17 Mar. 2008, doi:10.1186/1471-2261-8-6</t>
    </r>
  </si>
  <si>
    <r>
      <t xml:space="preserve">Rudan, Igor et al. “"10001 Dalmatians:" Croatia launches its national biobank.” </t>
    </r>
    <r>
      <rPr>
        <i/>
        <sz val="10"/>
        <color theme="1"/>
        <rFont val="Calibri"/>
        <family val="2"/>
        <scheme val="minor"/>
      </rPr>
      <t>Croatian medical journal</t>
    </r>
    <r>
      <rPr>
        <sz val="10"/>
        <color theme="1"/>
        <rFont val="Calibri"/>
        <family val="2"/>
        <scheme val="minor"/>
      </rPr>
      <t xml:space="preserve"> vol. 50,1 (2009): 4-6. doi:10.3325/cmj.2009.50.4</t>
    </r>
  </si>
  <si>
    <r>
      <t xml:space="preserve">Mitt, M., Kals, M., Pärn, K. </t>
    </r>
    <r>
      <rPr>
        <i/>
        <sz val="10"/>
        <color theme="1"/>
        <rFont val="Calibri"/>
        <family val="2"/>
        <scheme val="minor"/>
      </rPr>
      <t>et al.</t>
    </r>
    <r>
      <rPr>
        <sz val="10"/>
        <color theme="1"/>
        <rFont val="Calibri"/>
        <family val="2"/>
        <scheme val="minor"/>
      </rPr>
      <t xml:space="preserve"> Improved imputation accuracy of rare and low-frequency variants using population-specific high-coverage WGS-based imputation reference panel. </t>
    </r>
    <r>
      <rPr>
        <i/>
        <sz val="10"/>
        <color theme="1"/>
        <rFont val="Calibri"/>
        <family val="2"/>
        <scheme val="minor"/>
      </rPr>
      <t>Eur J Hum Genet</t>
    </r>
    <r>
      <rPr>
        <sz val="10"/>
        <color theme="1"/>
        <rFont val="Calibri"/>
        <family val="2"/>
        <scheme val="minor"/>
      </rPr>
      <t xml:space="preserve"> </t>
    </r>
    <r>
      <rPr>
        <b/>
        <sz val="10"/>
        <color theme="1"/>
        <rFont val="Calibri"/>
        <family val="2"/>
        <scheme val="minor"/>
      </rPr>
      <t xml:space="preserve">25, </t>
    </r>
    <r>
      <rPr>
        <sz val="10"/>
        <color theme="1"/>
        <rFont val="Calibri"/>
        <family val="2"/>
        <scheme val="minor"/>
      </rPr>
      <t>869–876 (2017)</t>
    </r>
  </si>
  <si>
    <t>Banks, J., Batty, GD., Coughlin, K., Dangerfield, P., Marmot, M., Nazroo, J., Oldfield, Z., Steel, N., Steptoe, Wood, M., Zaninotto, P. (2019). English Longitudinal Study of Ageing: Waves 0-9, 1998-2019. [data collection]. 33rd Edition. UK Data Service. SN: 5050, http://doi.org/10.5255/UKDA-SN-5050-20</t>
  </si>
  <si>
    <r>
      <t xml:space="preserve">Kaprio, Jaakko. “The Finnish Twin Cohort Study: an update.” </t>
    </r>
    <r>
      <rPr>
        <i/>
        <sz val="10"/>
        <color theme="1"/>
        <rFont val="Calibri"/>
        <family val="2"/>
        <scheme val="minor"/>
      </rPr>
      <t>Twin research and human genetics : the official journal of the International Society for Twin Studies</t>
    </r>
    <r>
      <rPr>
        <sz val="10"/>
        <color theme="1"/>
        <rFont val="Calibri"/>
        <family val="2"/>
        <scheme val="minor"/>
      </rPr>
      <t xml:space="preserve"> vol. 16,1 (2013): 157-62. doi:10.1017/thg.2012.142</t>
    </r>
  </si>
  <si>
    <r>
      <t xml:space="preserve">Brieger, Katharine et al. "Genes for Good: Engaging the Public in Genetics Research via Social Media" </t>
    </r>
    <r>
      <rPr>
        <i/>
        <sz val="10"/>
        <color theme="1"/>
        <rFont val="Calibri"/>
        <family val="2"/>
        <scheme val="minor"/>
      </rPr>
      <t>The American Journal of Human Genetics</t>
    </r>
    <r>
      <rPr>
        <sz val="10"/>
        <color theme="1"/>
        <rFont val="Calibri"/>
        <family val="2"/>
        <scheme val="minor"/>
      </rPr>
      <t>, Volume 105, Issue 2, 1 August 2019, Pages 441-442</t>
    </r>
  </si>
  <si>
    <r>
      <t xml:space="preserve">Smith, Blair H et al. “Cohort Profile: Generation Scotland: Scottish Family Health Study (GS:SFHS). The study, its participants and their potential for genetic research on health and illness.” </t>
    </r>
    <r>
      <rPr>
        <i/>
        <sz val="10"/>
        <color theme="1"/>
        <rFont val="Calibri"/>
        <family val="2"/>
        <scheme val="minor"/>
      </rPr>
      <t>International journal of epidemiology</t>
    </r>
    <r>
      <rPr>
        <sz val="10"/>
        <color theme="1"/>
        <rFont val="Calibri"/>
        <family val="2"/>
        <scheme val="minor"/>
      </rPr>
      <t xml:space="preserve"> vol. 42,3 (2013): 689-700. doi:10.1093/ije/dys084</t>
    </r>
  </si>
  <si>
    <t>Amanda Sonnega, Jessica D Faul, Mary Beth Ofstedal, Kenneth M Langa, John WR Phillips, David R Weir, Cohort Profile: the Health and Retirement Study (HRS), International Journal of Epidemiology, Volume 43, Issue 2, April 2014, Pages 576–585, https://doi.org/10.1093/ije/dyu067</t>
  </si>
  <si>
    <r>
      <t xml:space="preserve">Krokstad, S et al. “Cohort Profile: the HUNT Study, Norway.” </t>
    </r>
    <r>
      <rPr>
        <i/>
        <sz val="10"/>
        <color theme="1"/>
        <rFont val="Calibri"/>
        <family val="2"/>
        <scheme val="minor"/>
      </rPr>
      <t>International journal of epidemiology</t>
    </r>
    <r>
      <rPr>
        <sz val="10"/>
        <color theme="1"/>
        <rFont val="Calibri"/>
        <family val="2"/>
        <scheme val="minor"/>
      </rPr>
      <t xml:space="preserve"> vol. 42,4 (2013): 968-77. doi:10.1093/ije/dys095</t>
    </r>
  </si>
  <si>
    <r>
      <t xml:space="preserve">Pedersen, C., Bybjerg-Grauholm, J., Pedersen, M. </t>
    </r>
    <r>
      <rPr>
        <i/>
        <sz val="10"/>
        <color theme="1"/>
        <rFont val="Calibri"/>
        <family val="2"/>
        <scheme val="minor"/>
      </rPr>
      <t>et al.</t>
    </r>
    <r>
      <rPr>
        <sz val="10"/>
        <color theme="1"/>
        <rFont val="Calibri"/>
        <family val="2"/>
        <scheme val="minor"/>
      </rPr>
      <t xml:space="preserve"> The iPSYCH2012 case–cohort sample: new directions for unravelling genetic and environmental architectures of severe mental disorders. </t>
    </r>
    <r>
      <rPr>
        <i/>
        <sz val="10"/>
        <color theme="1"/>
        <rFont val="Calibri"/>
        <family val="2"/>
        <scheme val="minor"/>
      </rPr>
      <t>Mol Psychiatry</t>
    </r>
    <r>
      <rPr>
        <sz val="10"/>
        <color theme="1"/>
        <rFont val="Calibri"/>
        <family val="2"/>
        <scheme val="minor"/>
      </rPr>
      <t xml:space="preserve"> </t>
    </r>
    <r>
      <rPr>
        <b/>
        <sz val="10"/>
        <color theme="1"/>
        <rFont val="Calibri"/>
        <family val="2"/>
        <scheme val="minor"/>
      </rPr>
      <t xml:space="preserve">23, </t>
    </r>
    <r>
      <rPr>
        <sz val="10"/>
        <color theme="1"/>
        <rFont val="Calibri"/>
        <family val="2"/>
        <scheme val="minor"/>
      </rPr>
      <t>6–14 (2018). https://doi-org.vu-nl.idm.oclc.org/10.1038/mp.2017.196</t>
    </r>
  </si>
  <si>
    <r>
      <t xml:space="preserve">Wichmann, H-E et al. “KORA-gen--resource for population genetics, controls and a broad spectrum of disease phenotypes.” </t>
    </r>
    <r>
      <rPr>
        <i/>
        <sz val="10"/>
        <color theme="1"/>
        <rFont val="Calibri"/>
        <family val="2"/>
        <scheme val="minor"/>
      </rPr>
      <t>Gesundheitswesen (Bundesverband der Arzte des Offentlichen Gesundheitsdienstes (Germany))</t>
    </r>
    <r>
      <rPr>
        <sz val="10"/>
        <color theme="1"/>
        <rFont val="Calibri"/>
        <family val="2"/>
        <scheme val="minor"/>
      </rPr>
      <t xml:space="preserve"> vol. 67 Suppl 1 (2005): S26-30. doi:10.1055/s-2005-858226</t>
    </r>
  </si>
  <si>
    <r>
      <t xml:space="preserve">Scholtens, Salome et al. Cohort Profile: LifeLines, a three-generation cohort study and biobank, </t>
    </r>
    <r>
      <rPr>
        <i/>
        <sz val="10"/>
        <color theme="1"/>
        <rFont val="Calibri"/>
        <family val="2"/>
        <scheme val="minor"/>
      </rPr>
      <t>International Journal of Epidemiology</t>
    </r>
    <r>
      <rPr>
        <sz val="10"/>
        <color theme="1"/>
        <rFont val="Calibri"/>
        <family val="2"/>
        <scheme val="minor"/>
      </rPr>
      <t>, Volume 44, Issue 4, August 2015, Pages 1172–1180</t>
    </r>
  </si>
  <si>
    <r>
      <t xml:space="preserve">Miller, Michael B et al. “The Minnesota Center for Twin and Family Research genome-wide association study.” </t>
    </r>
    <r>
      <rPr>
        <i/>
        <sz val="10"/>
        <color theme="1"/>
        <rFont val="Calibri"/>
        <family val="2"/>
        <scheme val="minor"/>
      </rPr>
      <t>Twin research and human genetics : the official journal of the International Society for Twin Studies</t>
    </r>
    <r>
      <rPr>
        <sz val="10"/>
        <color theme="1"/>
        <rFont val="Calibri"/>
        <family val="2"/>
        <scheme val="minor"/>
      </rPr>
      <t xml:space="preserve"> vol. 15,6 (2012): 767-74. doi:10.1017/thg.2012.62</t>
    </r>
  </si>
  <si>
    <t>Per Magnus, Charlotte Birke, Kristine Vejrup, Anita Haugan, Elin Alsaker, Anne Kjersti Daltveit, Marte Handal, Margaretha Haugen, Gudrun Høiseth, Gun Peggy Knudsen, Liv Paltiel, Patricia Schreuder, Kristian Tambs, Line Vold, Camilla Stoltenberg, Cohort Profile Update: The Norwegian Mother and Child Cohort Study (MoBa), International Journal of Epidemiology, Volume 45, Issue 2, April 2016, Pages 382–388, https://doi.org/10.1093/ije/dyw029</t>
  </si>
  <si>
    <r>
      <t xml:space="preserve">de Mutsert, Renée et al. “The Netherlands Epidemiology of Obesity (NEO) study: study design and data collection.” </t>
    </r>
    <r>
      <rPr>
        <i/>
        <sz val="10"/>
        <color theme="1"/>
        <rFont val="Calibri"/>
        <family val="2"/>
        <scheme val="minor"/>
      </rPr>
      <t>European journal of epidemiology</t>
    </r>
    <r>
      <rPr>
        <sz val="10"/>
        <color theme="1"/>
        <rFont val="Calibri"/>
        <family val="2"/>
        <scheme val="minor"/>
      </rPr>
      <t xml:space="preserve"> vol. 28,6 (2013): 513-23. doi:10.1007/s10654-013-9801-3</t>
    </r>
  </si>
  <si>
    <r>
      <t xml:space="preserve">Ligthart, Lannie, et al. “The Netherlands Twin Register: Longitudinal Research Based on Twin and Twin-Family Designs.” </t>
    </r>
    <r>
      <rPr>
        <i/>
        <sz val="10"/>
        <color theme="1"/>
        <rFont val="Calibri"/>
        <family val="2"/>
        <scheme val="minor"/>
      </rPr>
      <t>Twin Research and Human Genetics</t>
    </r>
    <r>
      <rPr>
        <sz val="10"/>
        <color theme="1"/>
        <rFont val="Calibri"/>
        <family val="2"/>
        <scheme val="minor"/>
      </rPr>
      <t>, vol. 22, no. 6, 2019, pp. 623–636., doi:10.1017/thg.2019.93.</t>
    </r>
  </si>
  <si>
    <r>
      <t xml:space="preserve">KNOPIK, V., HEATH, A., MADDEN, P., BUCHOLZ, K., SLUTSKE, W., NELSON, E., . . . MARTIN, N. (2004). Genetic effects on alcohol dependence risk: Re-evaluating the importance of psychiatric and other heritable risk factors. </t>
    </r>
    <r>
      <rPr>
        <i/>
        <sz val="10"/>
        <color theme="1"/>
        <rFont val="Calibri"/>
        <family val="2"/>
        <scheme val="minor"/>
      </rPr>
      <t>Psychological Medicine,</t>
    </r>
    <r>
      <rPr>
        <sz val="10"/>
        <color theme="1"/>
        <rFont val="Calibri"/>
        <family val="2"/>
        <scheme val="minor"/>
      </rPr>
      <t xml:space="preserve"> </t>
    </r>
    <r>
      <rPr>
        <i/>
        <sz val="10"/>
        <color theme="1"/>
        <rFont val="Calibri"/>
        <family val="2"/>
        <scheme val="minor"/>
      </rPr>
      <t>34</t>
    </r>
    <r>
      <rPr>
        <sz val="10"/>
        <color theme="1"/>
        <rFont val="Calibri"/>
        <family val="2"/>
        <scheme val="minor"/>
      </rPr>
      <t>(8), 1519-1530. doi:10.1017/S0033291704002922</t>
    </r>
  </si>
  <si>
    <t>Heath, A.C. et al "A Quantitative-Trait Genome-Wide Association Study of Alcoholism Risk in the Community: Findings and Implications" Biological Psychiatry, vol 70, 6 (2011)</t>
  </si>
  <si>
    <r>
      <t xml:space="preserve">Medland, Sarah E et al. “Common variants in the trichohyalin gene are associated with straight hair in Europeans.” </t>
    </r>
    <r>
      <rPr>
        <i/>
        <sz val="10"/>
        <color theme="1"/>
        <rFont val="Calibri"/>
        <family val="2"/>
        <scheme val="minor"/>
      </rPr>
      <t>American journal of human genetics</t>
    </r>
    <r>
      <rPr>
        <sz val="10"/>
        <color theme="1"/>
        <rFont val="Calibri"/>
        <family val="2"/>
        <scheme val="minor"/>
      </rPr>
      <t xml:space="preserve"> vol. 85,5 (2009): 750-5. doi:10.1016/j.ajhg.2009.10.009</t>
    </r>
  </si>
  <si>
    <r>
      <t xml:space="preserve">Ikram, M Arfan et al. “The Rotterdam Study: 2018 update on objectives, design and main results.” </t>
    </r>
    <r>
      <rPr>
        <i/>
        <sz val="10"/>
        <color theme="1"/>
        <rFont val="Calibri"/>
        <family val="2"/>
        <scheme val="minor"/>
      </rPr>
      <t>European journal of epidemiology</t>
    </r>
    <r>
      <rPr>
        <sz val="10"/>
        <color theme="1"/>
        <rFont val="Calibri"/>
        <family val="2"/>
        <scheme val="minor"/>
      </rPr>
      <t xml:space="preserve"> vol. 32,9 (2017): 807-850. doi:10.1007/s10654-017-0321-4</t>
    </r>
  </si>
  <si>
    <r>
      <t xml:space="preserve">Völzke, Henry et al. “Cohort profile: the study of health in Pomerania.” </t>
    </r>
    <r>
      <rPr>
        <i/>
        <sz val="10"/>
        <color theme="1"/>
        <rFont val="Calibri"/>
        <family val="2"/>
        <scheme val="minor"/>
      </rPr>
      <t>International journal of epidemiology</t>
    </r>
    <r>
      <rPr>
        <sz val="10"/>
        <color theme="1"/>
        <rFont val="Calibri"/>
        <family val="2"/>
        <scheme val="minor"/>
      </rPr>
      <t xml:space="preserve"> vol. 40,2 (2011): 294-307. doi:10.1093/ije/dyp394</t>
    </r>
  </si>
  <si>
    <t>Sudlow, C. et al. UK Biobank: An open access resource for identifying the causes of a wide range of complex diseases of middle and old age. PLoS Med. 12, e1001779 (2015).</t>
  </si>
  <si>
    <r>
      <t xml:space="preserve">Bycroft, C., Freeman, C., Petkova, D. </t>
    </r>
    <r>
      <rPr>
        <i/>
        <sz val="10"/>
        <color theme="1"/>
        <rFont val="Calibri"/>
        <family val="2"/>
        <scheme val="minor"/>
      </rPr>
      <t>et al.</t>
    </r>
    <r>
      <rPr>
        <sz val="10"/>
        <color theme="1"/>
        <rFont val="Calibri"/>
        <family val="2"/>
        <scheme val="minor"/>
      </rPr>
      <t xml:space="preserve"> The UK Biobank resource with deep phenotyping and genomic data. </t>
    </r>
    <r>
      <rPr>
        <i/>
        <sz val="10"/>
        <color theme="1"/>
        <rFont val="Calibri"/>
        <family val="2"/>
        <scheme val="minor"/>
      </rPr>
      <t>Nature</t>
    </r>
    <r>
      <rPr>
        <sz val="10"/>
        <color theme="1"/>
        <rFont val="Calibri"/>
        <family val="2"/>
        <scheme val="minor"/>
      </rPr>
      <t xml:space="preserve"> </t>
    </r>
    <r>
      <rPr>
        <b/>
        <sz val="10"/>
        <color theme="1"/>
        <rFont val="Calibri"/>
        <family val="2"/>
        <scheme val="minor"/>
      </rPr>
      <t xml:space="preserve">562, </t>
    </r>
    <r>
      <rPr>
        <sz val="10"/>
        <color theme="1"/>
        <rFont val="Calibri"/>
        <family val="2"/>
        <scheme val="minor"/>
      </rPr>
      <t>203–209 (2018).</t>
    </r>
  </si>
  <si>
    <t>University of Essex. Institute for Social and Economic Research, NatCen Social Research and Kantar Public, [producers]: Understanding Society: Waves 1-6, 2009-2015 [computer file]. 8th Edition. Colchester, Essex: UK Data Service [distributor], November 2016. SN: 6614</t>
  </si>
  <si>
    <t>Herd, P., Carr, D. &amp; Roan, C. Cohort profile: Wisconsin longitudinal study (WLS). Int. J. Epidemiol. 43, 34–41 (2014).</t>
  </si>
  <si>
    <t>[30]</t>
  </si>
  <si>
    <r>
      <t xml:space="preserve">Fraser, A. et al. "Cohort Profile: The Avon Longitudinal Study of Parents and Children: ALSPAC mothers cohort." </t>
    </r>
    <r>
      <rPr>
        <i/>
        <sz val="10"/>
        <color theme="1"/>
        <rFont val="Calibri"/>
        <family val="2"/>
        <scheme val="minor"/>
      </rPr>
      <t>International Journal of Epidemiology</t>
    </r>
    <r>
      <rPr>
        <sz val="10"/>
        <color theme="1"/>
        <rFont val="Calibri"/>
        <family val="2"/>
        <scheme val="minor"/>
      </rPr>
      <t xml:space="preserve"> vol. 42,1 (2013): 97-110.</t>
    </r>
  </si>
  <si>
    <t>Study</t>
  </si>
  <si>
    <t>Phenotype</t>
  </si>
  <si>
    <t>Registry-based or Self-reported</t>
  </si>
  <si>
    <t>Single Observation, Average or Panel</t>
  </si>
  <si>
    <t xml:space="preserve"> Survey Question or Description</t>
  </si>
  <si>
    <t>Individual</t>
  </si>
  <si>
    <t>Self-reported</t>
  </si>
  <si>
    <t>Panel</t>
  </si>
  <si>
    <t>Total gross pay</t>
  </si>
  <si>
    <t>Single Observation</t>
  </si>
  <si>
    <t>"Now think about your personal earnings. In {2006/2007/2008}, how much income did you receive from personal earnings before taxes—that is, wages or salaries, including tips, bonuses, and overtime pay, and income from self-employment? "</t>
  </si>
  <si>
    <t>Derived variable - Occupational wage from standardized occupation codes</t>
  </si>
  <si>
    <t>What is your total take-home pay each month (after tax and national insurance are removed as appropriate)? If possible, please refer to a recent payslip. If this is not possible, please estimate. If irregular work, please give an average per month.</t>
  </si>
  <si>
    <t>Quel est le montant total des revenus mensuels bruts de votre foyer? C’est-à-dire la somme des revenus des personnes de votre foyer ou vos propres revenus si vous vivez seul(e), quelle qu’en soit l’origine.</t>
  </si>
  <si>
    <t>Monthy Household Income using 6 categories</t>
  </si>
  <si>
    <t>Derived variable - What is your current occupation?</t>
  </si>
  <si>
    <t>Derived variable - Individual earnings after tax and other deductions</t>
  </si>
  <si>
    <t>How much is Your monthly income, pretax?</t>
  </si>
  <si>
    <t>What is your best estimate of the current total yearly income of all individuals living in your household (for example, family members) with whom you share finances?&lt;br&gt;&lt;br&gt;Please include all sources of income, before taxes, in U.S. Dollars.</t>
  </si>
  <si>
    <t>Average total income before tax of your entire household? 1 - &lt;10,000,2 - 10,000-30,000,3 - 30,000-50,000,4 - 50,000-70,000,5 - 70,000+,6 - prefer not-answer</t>
  </si>
  <si>
    <t>Derived variable - Individual earnings, the sum of wage/salary income, bonuses/overtime pay/commissions/tips,
2nd job or military reserve earnings, professional practice or trade income.</t>
  </si>
  <si>
    <t>Derived occupational wage from occupation codes</t>
  </si>
  <si>
    <t>Registry-based</t>
  </si>
  <si>
    <t>Average</t>
  </si>
  <si>
    <t>Average income of their mothers or fathers between age 30 and 55</t>
  </si>
  <si>
    <t>What is the monthly household income, i.e. the net income, that all of you have available after taxes and social contributions?</t>
  </si>
  <si>
    <t>What is the total monthly net income of your household, i.e. the income of all household members after taxes and social contributions? Please indicate the corresponding number from the list.</t>
  </si>
  <si>
    <t>Hoeveel bedraagt het netto inkomen per maand. Dus wat contant en/of op uw bank/giro ontvangt. LET OP: als u het huishouden met iemand deelt, dan ook de inkomsten van uw partner(s) meetellen.</t>
  </si>
  <si>
    <t xml:space="preserve">What is your current or last occupation? (recoded into isco, recoded into income) </t>
  </si>
  <si>
    <t>"What is your annual income from salary before taxes?"</t>
  </si>
  <si>
    <t>"What is the total gross income from all sources (before taxes but after business expenses) for your household."</t>
  </si>
  <si>
    <t>What was your gross income (before tax) last year? (using categories)</t>
  </si>
  <si>
    <t>What is your net monthly income? (that is the amount paid into your account each month by your employer or benefits agency)</t>
  </si>
  <si>
    <t>Derived income - Income derived from ISCO codes based on job description</t>
  </si>
  <si>
    <t xml:space="preserve"> (1) [older studies] "Thinking of the income you make from all sources -- salary, investments, pensions, and other sources - approximately how much did you earn before tax (gross) during the last financial year ?" [in 8 bins from 0 to AU$50000; the midrange income for the bin was used in analysis, or the low end of the bin if the highest bin]; or (2) [newer studies] "What is your current combined household gross income, that is before tax. Just give me the letter." followed by list of list of 12 bins from 0 to AU$150000;</t>
  </si>
  <si>
    <t xml:space="preserve">RS </t>
  </si>
  <si>
    <t>"Could you indicate on this map what income represents the current total monthly income of your household?" and "How many people, including you, have to live from this income?"</t>
  </si>
  <si>
    <t>Wie hoch ist etwa  das monatliche Haushaltseinkommen, das heißt das Nettoeinkommen, das Ihnen allen zusammen nach Abzug der Steuern und Sozialabgaben zur Verfügung steht? Es würde uns helfen, wenn Sie die Einkommensgruppe nennen könnten, zu der Ihr Haushalt gehört.</t>
  </si>
  <si>
    <t>What is the average total income before tax received by your HOUSEHOLD?</t>
  </si>
  <si>
    <t xml:space="preserve">Derived variable - monthly gross labour income </t>
  </si>
  <si>
    <t>Derived variable - gross household income, the month before interview</t>
  </si>
  <si>
    <t>Base hourly wage rate at current/last job.</t>
  </si>
  <si>
    <t>Total income for respondent's entire household in the last 12 months</t>
  </si>
  <si>
    <t>Platform</t>
  </si>
  <si>
    <t xml:space="preserve">SNP level exclusions </t>
  </si>
  <si>
    <t>Subject level exclusions</t>
  </si>
  <si>
    <t>Imputation software and reference sample</t>
  </si>
  <si>
    <t>MAF</t>
  </si>
  <si>
    <t>Call Rate</t>
  </si>
  <si>
    <r>
      <t xml:space="preserve">HWE </t>
    </r>
    <r>
      <rPr>
        <i/>
        <sz val="10"/>
        <rFont val="Times New Roman"/>
        <family val="1"/>
      </rPr>
      <t>P</t>
    </r>
    <r>
      <rPr>
        <sz val="10"/>
        <rFont val="Times New Roman"/>
        <family val="1"/>
      </rPr>
      <t>-value</t>
    </r>
  </si>
  <si>
    <t>Call rate</t>
  </si>
  <si>
    <t>Income exclusions</t>
  </si>
  <si>
    <t>Other exclusions</t>
  </si>
  <si>
    <t>Software</t>
  </si>
  <si>
    <t>Sample</t>
  </si>
  <si>
    <t>Version</t>
  </si>
  <si>
    <t>EUR / ALL</t>
  </si>
  <si>
    <t>illumina_1.2m,
affymetrix_v6,
infinium_humanhap_550k_v1.1,
infinium_humanhap_550k_v3</t>
  </si>
  <si>
    <t xml:space="preserve">1) Ancestry Outliers
2) Sex mismatch
3) Duplicates
</t>
  </si>
  <si>
    <t>Minimac4</t>
  </si>
  <si>
    <t>HRC</t>
  </si>
  <si>
    <t>ALL</t>
  </si>
  <si>
    <t>Illumina Human Omni1-Quad BeadChip,
Illumina Human Omni-2.5 Quad BeadChip</t>
  </si>
  <si>
    <t>1) Ancestry outliers
2) Sex mismatch
3) Autosomal Hetero-/Homozygosity Outliers
4) Duplicates</t>
  </si>
  <si>
    <t>Minimac</t>
  </si>
  <si>
    <t>1000 Genomes Phase</t>
  </si>
  <si>
    <t>EUR</t>
  </si>
  <si>
    <t>Illumina human660W quad</t>
  </si>
  <si>
    <t>1) Close relatives
2) Ancestry outliers
3) Sex mismatch
4) Autosomal Hetero-/Homozygosity Outliers</t>
  </si>
  <si>
    <t>IMPUTE2</t>
  </si>
  <si>
    <t>1000 Genomes Phase 1</t>
  </si>
  <si>
    <t>Illumina HumanHap550 quad</t>
  </si>
  <si>
    <t>Affymetrix 500K</t>
  </si>
  <si>
    <t>1) Close relatives
2) Ancestry outliers</t>
  </si>
  <si>
    <t>MiniMac3</t>
  </si>
  <si>
    <t>1000 Genomes Phase 3</t>
  </si>
  <si>
    <t>Illumina Human370CNV-Quad</t>
  </si>
  <si>
    <t>1) Sex mismatch
2) Autosomal Hetero-/Homozygosity Outliers</t>
  </si>
  <si>
    <t>PBWT - Sanger imputation server</t>
  </si>
  <si>
    <t>GSA MD-24v3-0</t>
  </si>
  <si>
    <t>1E10-5</t>
  </si>
  <si>
    <t xml:space="preserve">BEAGLE </t>
  </si>
  <si>
    <t>HRC and Estonia specific reference sample</t>
  </si>
  <si>
    <t>1.1 / Mitt et al, EJHG 2017</t>
  </si>
  <si>
    <t>HumanOmni2.5 BeadChips (HumanOmni2.5-4v1, HumanOmni2.5-8v1.3)</t>
  </si>
  <si>
    <t>1E10-4</t>
  </si>
  <si>
    <t>1) Ancestry Outliers
2) Sex mismatch
3) Duplicates
4) Autosomal Hetero-/Homozygosity Outliers</t>
  </si>
  <si>
    <t>Illumina Human610-Quad v1.0 B, Human670-QuadCustom v1.0 A, Illumina HumanCoreExome- (12 v1.0 A, 12 v1.1 A, 24 v1.0 A, 24 v1.1 A, 24 v1.2 A),  Affymetrix FinnGen Axiom array</t>
  </si>
  <si>
    <t>0.95 (batch 2)
0.975 (batch 1 and 3)</t>
  </si>
  <si>
    <t>0.98 (batch 1), 0.95 (batch 2 and 3)</t>
  </si>
  <si>
    <t>Illumina Infinium CoreExome-24 v.1.0 and v.1.1</t>
  </si>
  <si>
    <t>1) Sex mismatch
2) Duplicates</t>
  </si>
  <si>
    <t>MiniMac4 - Michigan Imputation Server</t>
  </si>
  <si>
    <t>Illumina HumanOmniExpressExome-8 v1.0 and v1.2</t>
  </si>
  <si>
    <t>HumanOmni2.5 BeadChips (HumanOmni2.5-4v1, HumanOmni2.5-8v1)</t>
  </si>
  <si>
    <t>Illumina HumanCoreExome</t>
  </si>
  <si>
    <t>1) Ancestry Outliers
2) Gonosomal constellations other than XX and XY
3) Sex mismatch
4) Duplicates
5) Mendelian Errors
6) Autosomal Hetero-/Homozygosity Outliers</t>
  </si>
  <si>
    <t>Minimac3</t>
  </si>
  <si>
    <t>HRC and HUNT WGS</t>
  </si>
  <si>
    <t>Illumina PsychChip</t>
  </si>
  <si>
    <t>1) Close relatives
2) Ancestry outliers
3) Sex mismatch
4) Duplicates
5) Autosomal Hetero-/Homozygosity Outliers</t>
  </si>
  <si>
    <t>Illumina Omni</t>
  </si>
  <si>
    <t>Affymetrix Axiom</t>
  </si>
  <si>
    <t>HumanCytoSNP-12 BeadChip</t>
  </si>
  <si>
    <t>MiniMac</t>
  </si>
  <si>
    <t>GoNL and 1000 Genomes Phase 1</t>
  </si>
  <si>
    <t>3 (1000 Genomes)</t>
  </si>
  <si>
    <t>Illumina global screening array (GSA) Beadchip-24 v1.0</t>
  </si>
  <si>
    <t>MCTFR</t>
  </si>
  <si>
    <t xml:space="preserve">Illumina Human660W-Quad array </t>
  </si>
  <si>
    <t>1) Ancestry Outliers</t>
  </si>
  <si>
    <t>Illumina HumanCoreExome-12 v1.1 and HumanCoreExome-24 v.1.0</t>
  </si>
  <si>
    <t>1) Ancestry Outliers
2) Sex mismatch
3) Pedigree mismatch
4) Duplicates
5) Autosomal Hetero-/Homozygosity Outliers</t>
  </si>
  <si>
    <t>Illumina HumanCoreExome-24v1</t>
  </si>
  <si>
    <t>1) Close Relatives
2) Ancestry Outliers
3) Sex mismatch
4) Duplicates
5) Autosomal Hetero-/Homozygosity Outliers</t>
  </si>
  <si>
    <t>Illumina 370K, 660K, Omni 1M, Perlegen-Affymetrix 5.0, 6.0 907K</t>
  </si>
  <si>
    <t>Phenotypic Outiers</t>
  </si>
  <si>
    <t>1) Ancestry Outliers
2) Genotype mismatches between batches and zygosity
3) Sex mismatch
4) Duplicates
5) Autosomal Hetero-/Homozygosity Outliers</t>
  </si>
  <si>
    <t>Illumina 317, 370, 610, 660K, Core+Exome, PsychArray, Omni2.5, OmniExpress</t>
  </si>
  <si>
    <t>1) Ancestry Outliers
2) Sex mismatch
3) Pedigree mismatch
4) Mendelian Errors</t>
  </si>
  <si>
    <t>Minimac3 - Michigan Imputation Server</t>
  </si>
  <si>
    <t>RS</t>
  </si>
  <si>
    <t>Illumina 550 (+duo), 610-Quad</t>
  </si>
  <si>
    <t>1) Close Relatives
2) Ancestry Outliers
3) Sex mismatch
4) Duplicates</t>
  </si>
  <si>
    <t>MaCH</t>
  </si>
  <si>
    <t>Affymetrix SNP 6.0</t>
  </si>
  <si>
    <t>1) Sex mismatch
2) Duplicates
3) Autosomal Hetero-/Homozygosity Outliers</t>
  </si>
  <si>
    <t>Various versions of Affymetrix UK Biobank Axiom array</t>
  </si>
  <si>
    <t>Flagged with heterozygosity outliers</t>
  </si>
  <si>
    <t>IMPUTE4</t>
  </si>
  <si>
    <t>HRC and UK10K</t>
  </si>
  <si>
    <t>1.1 (HRC)</t>
  </si>
  <si>
    <t>Illumina CoreExome v1.0</t>
  </si>
  <si>
    <r>
      <t xml:space="preserve">Self-reported income </t>
    </r>
    <r>
      <rPr>
        <sz val="10"/>
        <color theme="1"/>
        <rFont val="Calibri"/>
        <family val="2"/>
      </rPr>
      <t xml:space="preserve">≤ 0 </t>
    </r>
  </si>
  <si>
    <t>1) Close Relatives
2) Ancestry Outliers
3) Genotype mismatch
4) Sex mismatch
5) Pedigree mismatch
6) Duplicates
7) Autosomal Hetero-/Homozygosity Outliers</t>
  </si>
  <si>
    <t>1000 Genomes Phase 1 and UK10K</t>
  </si>
  <si>
    <t xml:space="preserve">Illumina OmniExpress </t>
  </si>
  <si>
    <t>Cohort</t>
  </si>
  <si>
    <t>Variables omitted</t>
  </si>
  <si>
    <t>Additional controls</t>
  </si>
  <si>
    <t>Familial adjustment</t>
  </si>
  <si>
    <t>GCTA-fastGWA v1.93.2b</t>
  </si>
  <si>
    <t>Linear Mixed Model</t>
  </si>
  <si>
    <t>ALSPAC</t>
  </si>
  <si>
    <t>SNPTEST v2.5.4</t>
  </si>
  <si>
    <t>None</t>
  </si>
  <si>
    <t>GCTA 1.92.1</t>
  </si>
  <si>
    <t>Dummy variable for retirement benefits</t>
  </si>
  <si>
    <t xml:space="preserve">RegScan v0.2 </t>
  </si>
  <si>
    <t>GenABEL</t>
  </si>
  <si>
    <t>SAIGE 0.29.4.2</t>
  </si>
  <si>
    <t>GCTA v1.91.7</t>
  </si>
  <si>
    <t>RVTESTS v2.0.9</t>
  </si>
  <si>
    <t>BOLT-LMM</t>
  </si>
  <si>
    <t>Dummy variables for unemployment, materinity, stay at home parents, disabled and retired, and number of adults in the household</t>
  </si>
  <si>
    <t>BOLT-LMM v2.3.2</t>
  </si>
  <si>
    <t>BOLT-LMM v2.3.4</t>
  </si>
  <si>
    <t>Dummy variables for genotyping batches</t>
  </si>
  <si>
    <t>Dummy variables for disease status and survey wave, number of adults in the household (household income only)</t>
  </si>
  <si>
    <t>KORA</t>
  </si>
  <si>
    <t>LifeLines</t>
  </si>
  <si>
    <t>GCTA v1.92.2</t>
  </si>
  <si>
    <t xml:space="preserve">Linear Mixed Model </t>
  </si>
  <si>
    <t>Saige v0.38</t>
  </si>
  <si>
    <t>Dummy variables for genotyping platforms</t>
  </si>
  <si>
    <t>Birth year variables</t>
  </si>
  <si>
    <t>Dummy variables for year of measurement and genotyping platforms</t>
  </si>
  <si>
    <t>RVTESTS</t>
  </si>
  <si>
    <t>EPACTS 3.2.6</t>
  </si>
  <si>
    <t>Number of adults in the household</t>
  </si>
  <si>
    <t>Dummy variables for assessment center (all) and
Employment status (only for household income)</t>
  </si>
  <si>
    <t>SNPTEST v2.5.2</t>
  </si>
  <si>
    <t>Dummy variable for sibling respondents</t>
  </si>
  <si>
    <t>Gender</t>
  </si>
  <si>
    <t>Variants in cohort summary before EasyQC steps</t>
  </si>
  <si>
    <t>Step 1: Inadmissible alleles</t>
  </si>
  <si>
    <t>SNPs in cohort summary statistic before QC</t>
  </si>
  <si>
    <t>Step 2: Variable quality</t>
  </si>
  <si>
    <t>Step 3: Drop X Chromosome</t>
  </si>
  <si>
    <r>
      <t xml:space="preserve">Step 4: </t>
    </r>
    <r>
      <rPr>
        <i/>
        <sz val="10"/>
        <rFont val="timew new roman"/>
      </rPr>
      <t>MAF or MAC</t>
    </r>
  </si>
  <si>
    <t>Step 5: Imputation quality</t>
  </si>
  <si>
    <r>
      <t xml:space="preserve">Step 6: HWE </t>
    </r>
    <r>
      <rPr>
        <i/>
        <sz val="10"/>
        <rFont val="timew new roman"/>
      </rPr>
      <t>P</t>
    </r>
    <r>
      <rPr>
        <sz val="10"/>
        <rFont val="timew new roman"/>
      </rPr>
      <t>value</t>
    </r>
  </si>
  <si>
    <r>
      <t xml:space="preserve">Step 7: Duplicated </t>
    </r>
    <r>
      <rPr>
        <i/>
        <sz val="10"/>
        <rFont val="timew new roman"/>
      </rPr>
      <t>Chr Pos ID</t>
    </r>
  </si>
  <si>
    <t>Step 8a: SNP not in reference file</t>
  </si>
  <si>
    <t>Step 8b: Allele mismatch</t>
  </si>
  <si>
    <t>Step 9: 
AF outlier</t>
  </si>
  <si>
    <t>SNPs remaining after QC</t>
  </si>
  <si>
    <r>
      <t>λ</t>
    </r>
    <r>
      <rPr>
        <vertAlign val="subscript"/>
        <sz val="10"/>
        <color theme="1"/>
        <rFont val="timew new roman"/>
      </rPr>
      <t>GC</t>
    </r>
  </si>
  <si>
    <t>female</t>
  </si>
  <si>
    <t>male</t>
  </si>
  <si>
    <t>Parental Proxy</t>
  </si>
  <si>
    <t>QIMRB</t>
  </si>
  <si>
    <t xml:space="preserve">UKB </t>
  </si>
  <si>
    <t xml:space="preserve">UKHLS </t>
  </si>
  <si>
    <t>Genomic Locus</t>
  </si>
  <si>
    <t>Chromosome</t>
  </si>
  <si>
    <t>Start</t>
  </si>
  <si>
    <t>End</t>
  </si>
  <si>
    <t>N SNPs</t>
  </si>
  <si>
    <t>N GWAS SNPs</t>
  </si>
  <si>
    <t>N Ind Sig SNPs</t>
  </si>
  <si>
    <t>N Lead SNPs</t>
  </si>
  <si>
    <t>Lead SNPs</t>
  </si>
  <si>
    <t>rs488786</t>
  </si>
  <si>
    <t>rs2840765</t>
  </si>
  <si>
    <t>rs2494995</t>
  </si>
  <si>
    <t>rs11587434;rs1157072;rs12131707;rs12140966</t>
  </si>
  <si>
    <t>rs1008078</t>
  </si>
  <si>
    <t>rs11586170</t>
  </si>
  <si>
    <t>rs623560</t>
  </si>
  <si>
    <t>rs12401598</t>
  </si>
  <si>
    <t>rs1400875</t>
  </si>
  <si>
    <t>rs3747631</t>
  </si>
  <si>
    <t>rs6429422</t>
  </si>
  <si>
    <t>rs1995812</t>
  </si>
  <si>
    <t>rs1377906</t>
  </si>
  <si>
    <t>rs4671358</t>
  </si>
  <si>
    <t>rs45564436;rs357001;rs10496091;rs34045986</t>
  </si>
  <si>
    <t>rs733709</t>
  </si>
  <si>
    <t>rs75708852</t>
  </si>
  <si>
    <t>rs11123818;rs56211325;rs2970991;rs79031066</t>
  </si>
  <si>
    <t>rs3087523</t>
  </si>
  <si>
    <t>rs62167936</t>
  </si>
  <si>
    <t>rs7575189</t>
  </si>
  <si>
    <t>rs10188385</t>
  </si>
  <si>
    <t>rs11685933</t>
  </si>
  <si>
    <t>rs2357461</t>
  </si>
  <si>
    <t>rs4850855</t>
  </si>
  <si>
    <t>rs12474453</t>
  </si>
  <si>
    <t>rs55897719;rs6727114</t>
  </si>
  <si>
    <t>rs73989464</t>
  </si>
  <si>
    <t>rs34880628</t>
  </si>
  <si>
    <t>rs1316457</t>
  </si>
  <si>
    <t>rs9882532</t>
  </si>
  <si>
    <t>rs62260764;rs13324142;rs138412093;rs13078949;rs6774721;rs112101327;rs1317154;rs142344547;rs112634398;rs12492113;rs4261877</t>
  </si>
  <si>
    <t>rs2046440</t>
  </si>
  <si>
    <t>rs1901547;rs17517170;rs9841158</t>
  </si>
  <si>
    <t>rs9856289</t>
  </si>
  <si>
    <t>rs57706556</t>
  </si>
  <si>
    <t>rs741501</t>
  </si>
  <si>
    <t>rs17834203;rs362309;rs362307;rs35986547</t>
  </si>
  <si>
    <t>rs13131350</t>
  </si>
  <si>
    <t>rs13107506</t>
  </si>
  <si>
    <t>rs35518360</t>
  </si>
  <si>
    <t>rs2647234</t>
  </si>
  <si>
    <t>rs13149588</t>
  </si>
  <si>
    <t>rs7666007</t>
  </si>
  <si>
    <t>rs77543296</t>
  </si>
  <si>
    <t>rs62366190;rs79009682</t>
  </si>
  <si>
    <t>rs6870654</t>
  </si>
  <si>
    <t>rs10515086</t>
  </si>
  <si>
    <t>rs12653396;rs6882046</t>
  </si>
  <si>
    <t>rs10052296</t>
  </si>
  <si>
    <t>rs114468556</t>
  </si>
  <si>
    <t>rs161645</t>
  </si>
  <si>
    <t>rs11749826;rs152585</t>
  </si>
  <si>
    <t>rs36048468</t>
  </si>
  <si>
    <t>rs32940</t>
  </si>
  <si>
    <t>rs11134597</t>
  </si>
  <si>
    <t>rs2026458</t>
  </si>
  <si>
    <t>rs9464277</t>
  </si>
  <si>
    <t>rs766406;rs9467804</t>
  </si>
  <si>
    <t>rs10947675</t>
  </si>
  <si>
    <t>rs10499014;rs11153822;rs72936857;rs9375188;rs56081191;rs6569372</t>
  </si>
  <si>
    <t>rs117005905</t>
  </si>
  <si>
    <t>rs794865</t>
  </si>
  <si>
    <t>rs9388490</t>
  </si>
  <si>
    <t>rs72979823</t>
  </si>
  <si>
    <t>rs12204714</t>
  </si>
  <si>
    <t>rs13240401</t>
  </si>
  <si>
    <t>rs9640052;rs17568389</t>
  </si>
  <si>
    <t>rs116954108</t>
  </si>
  <si>
    <t>rs4728548</t>
  </si>
  <si>
    <t>rs1405876</t>
  </si>
  <si>
    <t>rs12534506</t>
  </si>
  <si>
    <t>rs2406253</t>
  </si>
  <si>
    <t>rs17706864</t>
  </si>
  <si>
    <t>rs13240504</t>
  </si>
  <si>
    <t>rs4731967</t>
  </si>
  <si>
    <t>rs11765015</t>
  </si>
  <si>
    <t>rs4537322</t>
  </si>
  <si>
    <t>rs9643972</t>
  </si>
  <si>
    <t>rs2725371</t>
  </si>
  <si>
    <t>rs11784187</t>
  </si>
  <si>
    <t>rs2246873</t>
  </si>
  <si>
    <t>rs7838687</t>
  </si>
  <si>
    <t>rs7827887</t>
  </si>
  <si>
    <t>rs17430287</t>
  </si>
  <si>
    <t>rs72682425</t>
  </si>
  <si>
    <t>rs3847223</t>
  </si>
  <si>
    <t>rs10429537</t>
  </si>
  <si>
    <t>rs4877514</t>
  </si>
  <si>
    <t>rs3750358</t>
  </si>
  <si>
    <t>rs2181071</t>
  </si>
  <si>
    <t>rs10818605</t>
  </si>
  <si>
    <t>rs7029417</t>
  </si>
  <si>
    <t>rs10821924</t>
  </si>
  <si>
    <t>rs10740118</t>
  </si>
  <si>
    <t>rs12359372</t>
  </si>
  <si>
    <t>rs2735421;rs17698831;rs10786662</t>
  </si>
  <si>
    <t>rs12773916</t>
  </si>
  <si>
    <t>rs3781339</t>
  </si>
  <si>
    <t>rs11192059</t>
  </si>
  <si>
    <t>rs1833482</t>
  </si>
  <si>
    <t>rs9419387</t>
  </si>
  <si>
    <t>rs7940022</t>
  </si>
  <si>
    <t>rs7483842</t>
  </si>
  <si>
    <t>rs11030034</t>
  </si>
  <si>
    <t>rs75166711</t>
  </si>
  <si>
    <t>rs12290350</t>
  </si>
  <si>
    <t>rs1949885;rs10897675</t>
  </si>
  <si>
    <t>rs10830568</t>
  </si>
  <si>
    <t>rs7108077</t>
  </si>
  <si>
    <t>rs4539421</t>
  </si>
  <si>
    <t>rs4760684</t>
  </si>
  <si>
    <t>rs10459232</t>
  </si>
  <si>
    <t>rs10876864</t>
  </si>
  <si>
    <t>rs7954591</t>
  </si>
  <si>
    <t>rs10779006</t>
  </si>
  <si>
    <t>rs10506965</t>
  </si>
  <si>
    <t>rs7953929</t>
  </si>
  <si>
    <t>rs35835494</t>
  </si>
  <si>
    <t>rs17262885</t>
  </si>
  <si>
    <t>rs4528452</t>
  </si>
  <si>
    <t>rs9556958</t>
  </si>
  <si>
    <t>rs7323466</t>
  </si>
  <si>
    <t>rs59841088</t>
  </si>
  <si>
    <t>rs4981684</t>
  </si>
  <si>
    <t>rs10145461</t>
  </si>
  <si>
    <t>rs7155448</t>
  </si>
  <si>
    <t>rs177413</t>
  </si>
  <si>
    <t>rs72730705</t>
  </si>
  <si>
    <t>rs4788081</t>
  </si>
  <si>
    <t>rs6565192</t>
  </si>
  <si>
    <t>rs6500255</t>
  </si>
  <si>
    <t>rs72801818</t>
  </si>
  <si>
    <t>rs4788593</t>
  </si>
  <si>
    <t>rs1506818</t>
  </si>
  <si>
    <t>rs77270200</t>
  </si>
  <si>
    <t>rs151114485</t>
  </si>
  <si>
    <t>rs4792849;rs55938136;rs1468240</t>
  </si>
  <si>
    <t>rs12948039</t>
  </si>
  <si>
    <t>rs34948998</t>
  </si>
  <si>
    <t>rs4347706</t>
  </si>
  <si>
    <t>rs1785613</t>
  </si>
  <si>
    <t>rs8094777</t>
  </si>
  <si>
    <t>rs7237528</t>
  </si>
  <si>
    <t>rs35064785</t>
  </si>
  <si>
    <t>rs17597349</t>
  </si>
  <si>
    <t>rs11872713;rs62098049</t>
  </si>
  <si>
    <t>rs11874015;rs11875348;rs619466;rs17089911;rs1553600</t>
  </si>
  <si>
    <t>rs12961616</t>
  </si>
  <si>
    <t>rs10853981</t>
  </si>
  <si>
    <t>rs11669692</t>
  </si>
  <si>
    <t>rs377678593</t>
  </si>
  <si>
    <t>rs75413320</t>
  </si>
  <si>
    <t>rs866494</t>
  </si>
  <si>
    <t>rs6034019</t>
  </si>
  <si>
    <t>rs6088764</t>
  </si>
  <si>
    <t>rs6073591</t>
  </si>
  <si>
    <t>rs74564164</t>
  </si>
  <si>
    <t>rs2252098</t>
  </si>
  <si>
    <t>rs6129084</t>
  </si>
  <si>
    <t>rs5754738</t>
  </si>
  <si>
    <t>rs909687</t>
  </si>
  <si>
    <t xml:space="preserve">Note: `N SNPs` = the number of SNPs in the locus from the reference panel; `N GWAS SNPs` = the number of SNPs in the locus from the GWAS summary statistics; `N Ind Sig SNPs` = the number of independent significant SNPs in the locus. </t>
  </si>
  <si>
    <t>rsID</t>
  </si>
  <si>
    <t>Position</t>
  </si>
  <si>
    <t>Allele 1</t>
  </si>
  <si>
    <t>Allele 2</t>
  </si>
  <si>
    <t>Frequency Allele 1</t>
  </si>
  <si>
    <t>Beta</t>
  </si>
  <si>
    <t>SE</t>
  </si>
  <si>
    <t>P value</t>
  </si>
  <si>
    <t>Eff. N</t>
  </si>
  <si>
    <t>T</t>
  </si>
  <si>
    <t>C</t>
  </si>
  <si>
    <t>0.1683</t>
  </si>
  <si>
    <t>0.0130</t>
  </si>
  <si>
    <t>0.0023</t>
  </si>
  <si>
    <t>9.4926E-09</t>
  </si>
  <si>
    <t>692167.11</t>
  </si>
  <si>
    <t>A</t>
  </si>
  <si>
    <t>G</t>
  </si>
  <si>
    <t>0.6410</t>
  </si>
  <si>
    <t>0.0109</t>
  </si>
  <si>
    <t>0.0018</t>
  </si>
  <si>
    <t>7.8356E-10</t>
  </si>
  <si>
    <t>685350.84</t>
  </si>
  <si>
    <t>0.7858</t>
  </si>
  <si>
    <t>0.0158</t>
  </si>
  <si>
    <t>0.0021</t>
  </si>
  <si>
    <t>2.3541E-14</t>
  </si>
  <si>
    <t>689370.54</t>
  </si>
  <si>
    <t>rs11587434</t>
  </si>
  <si>
    <t>0.2618</t>
  </si>
  <si>
    <t>0.0135</t>
  </si>
  <si>
    <t>8.8944E-11</t>
  </si>
  <si>
    <t>594072.07</t>
  </si>
  <si>
    <t>rs12140966</t>
  </si>
  <si>
    <t>0.1206</t>
  </si>
  <si>
    <t>0.0166</t>
  </si>
  <si>
    <t>0.0026</t>
  </si>
  <si>
    <t>2.1021E-10</t>
  </si>
  <si>
    <t>691223.18</t>
  </si>
  <si>
    <t>rs1157072</t>
  </si>
  <si>
    <t>0.9470</t>
  </si>
  <si>
    <t>-0.0258</t>
  </si>
  <si>
    <t>0.0042</t>
  </si>
  <si>
    <t>7.4914E-10</t>
  </si>
  <si>
    <t>566802.89</t>
  </si>
  <si>
    <t>rs12131707</t>
  </si>
  <si>
    <t>0.2278</t>
  </si>
  <si>
    <t>-0.0112</t>
  </si>
  <si>
    <t>0.0020</t>
  </si>
  <si>
    <t>3.7105E-08</t>
  </si>
  <si>
    <t>691508.45</t>
  </si>
  <si>
    <t>0.4156</t>
  </si>
  <si>
    <t>-0.0127</t>
  </si>
  <si>
    <t>0.0017</t>
  </si>
  <si>
    <t>2.6886E-13</t>
  </si>
  <si>
    <t>687034.00</t>
  </si>
  <si>
    <t>0.5134</t>
  </si>
  <si>
    <t>0.0106</t>
  </si>
  <si>
    <t>7.7425E-10</t>
  </si>
  <si>
    <t>674085.06</t>
  </si>
  <si>
    <t>0.8780</t>
  </si>
  <si>
    <t>-0.0147</t>
  </si>
  <si>
    <t>1.6527E-08</t>
  </si>
  <si>
    <t>688798.84</t>
  </si>
  <si>
    <t>0.3408</t>
  </si>
  <si>
    <t>-0.0100</t>
  </si>
  <si>
    <t>2.4677E-08</t>
  </si>
  <si>
    <t>691289.13</t>
  </si>
  <si>
    <t>0.6570</t>
  </si>
  <si>
    <t>0.0114</t>
  </si>
  <si>
    <t>3.7147E-10</t>
  </si>
  <si>
    <t>675026.82</t>
  </si>
  <si>
    <t>0.2154</t>
  </si>
  <si>
    <t>0.0164</t>
  </si>
  <si>
    <t>1.8182E-15</t>
  </si>
  <si>
    <t>692892.89</t>
  </si>
  <si>
    <t>0.6783</t>
  </si>
  <si>
    <t>0.0141</t>
  </si>
  <si>
    <t>2.6106E-14</t>
  </si>
  <si>
    <t>670022.54</t>
  </si>
  <si>
    <t>0.3802</t>
  </si>
  <si>
    <t>1.4260E-08</t>
  </si>
  <si>
    <t>682015.72</t>
  </si>
  <si>
    <t>0.6474</t>
  </si>
  <si>
    <t>-0.0108</t>
  </si>
  <si>
    <t>1.6257E-09</t>
  </si>
  <si>
    <t>686073.39</t>
  </si>
  <si>
    <t>0.6195</t>
  </si>
  <si>
    <t>-0.0111</t>
  </si>
  <si>
    <t>2.5194E-10</t>
  </si>
  <si>
    <t>692703.17</t>
  </si>
  <si>
    <t>rs45564436</t>
  </si>
  <si>
    <t>0.1045</t>
  </si>
  <si>
    <t>0.0200</t>
  </si>
  <si>
    <t>0.0028</t>
  </si>
  <si>
    <t>5.4494E-13</t>
  </si>
  <si>
    <t>691692.39</t>
  </si>
  <si>
    <t>rs10496091</t>
  </si>
  <si>
    <t>0.2900</t>
  </si>
  <si>
    <t>-0.0115</t>
  </si>
  <si>
    <t>0.0019</t>
  </si>
  <si>
    <t>9.5762E-10</t>
  </si>
  <si>
    <t>683041.93</t>
  </si>
  <si>
    <t>rs34045986</t>
  </si>
  <si>
    <t>0.7785</t>
  </si>
  <si>
    <t>-0.0118</t>
  </si>
  <si>
    <t>8.7082E-09</t>
  </si>
  <si>
    <t>691809.19</t>
  </si>
  <si>
    <t>rs357001</t>
  </si>
  <si>
    <t>0.6062</t>
  </si>
  <si>
    <t>0.0097</t>
  </si>
  <si>
    <t>3.6136E-08</t>
  </si>
  <si>
    <t>681295.03</t>
  </si>
  <si>
    <t>0.1021</t>
  </si>
  <si>
    <t>-0.0154</t>
  </si>
  <si>
    <t>4.8270E-08</t>
  </si>
  <si>
    <t>687994.40</t>
  </si>
  <si>
    <t>0.0384</t>
  </si>
  <si>
    <t>-0.0269</t>
  </si>
  <si>
    <t>0.0048</t>
  </si>
  <si>
    <t>2.0742E-08</t>
  </si>
  <si>
    <t>586202.94</t>
  </si>
  <si>
    <t>rs11123818</t>
  </si>
  <si>
    <t>0.3814</t>
  </si>
  <si>
    <t>0.0167</t>
  </si>
  <si>
    <t>1.7259E-21</t>
  </si>
  <si>
    <t>687619.52</t>
  </si>
  <si>
    <t>rs56211325</t>
  </si>
  <si>
    <t>0.0245</t>
  </si>
  <si>
    <t>0.0446</t>
  </si>
  <si>
    <t>0.0060</t>
  </si>
  <si>
    <t>9.7420E-14</t>
  </si>
  <si>
    <t>582442.39</t>
  </si>
  <si>
    <t>rs2970991</t>
  </si>
  <si>
    <t>0.5157</t>
  </si>
  <si>
    <t>0.0103</t>
  </si>
  <si>
    <t>1.5233E-09</t>
  </si>
  <si>
    <t>692161.98</t>
  </si>
  <si>
    <t>rs79031066</t>
  </si>
  <si>
    <t>0.0944</t>
  </si>
  <si>
    <t>0.0177</t>
  </si>
  <si>
    <t>0.0031</t>
  </si>
  <si>
    <t>1.0321E-08</t>
  </si>
  <si>
    <t>610533.83</t>
  </si>
  <si>
    <t>0.1185</t>
  </si>
  <si>
    <t>-0.0143</t>
  </si>
  <si>
    <t>4.9535E-08</t>
  </si>
  <si>
    <t>691677.57</t>
  </si>
  <si>
    <t>0.9327</t>
  </si>
  <si>
    <t>0.0239</t>
  </si>
  <si>
    <t>0.0036</t>
  </si>
  <si>
    <t>2.1586E-11</t>
  </si>
  <si>
    <t>624113.06</t>
  </si>
  <si>
    <t>0.5933</t>
  </si>
  <si>
    <t>0.0096</t>
  </si>
  <si>
    <t>3.4926E-08</t>
  </si>
  <si>
    <t>687007.71</t>
  </si>
  <si>
    <t>0.8150</t>
  </si>
  <si>
    <t>0.0124</t>
  </si>
  <si>
    <t>0.0022</t>
  </si>
  <si>
    <t>1.2975E-08</t>
  </si>
  <si>
    <t>692829.94</t>
  </si>
  <si>
    <t>0.0220</t>
  </si>
  <si>
    <t>-0.0368</t>
  </si>
  <si>
    <t>0.0063</t>
  </si>
  <si>
    <t>6.3690E-09</t>
  </si>
  <si>
    <t>576859.93</t>
  </si>
  <si>
    <t>0.4892</t>
  </si>
  <si>
    <t>0.0104</t>
  </si>
  <si>
    <t>5.9992E-09</t>
  </si>
  <si>
    <t>630711.01</t>
  </si>
  <si>
    <t>0.4740</t>
  </si>
  <si>
    <t>-0.0149</t>
  </si>
  <si>
    <t>7.3417E-17</t>
  </si>
  <si>
    <t>632375.31</t>
  </si>
  <si>
    <t>0.1502</t>
  </si>
  <si>
    <t>-0.0172</t>
  </si>
  <si>
    <t>0.0024</t>
  </si>
  <si>
    <t>4.9900E-13</t>
  </si>
  <si>
    <t>691970.67</t>
  </si>
  <si>
    <t>rs55897719</t>
  </si>
  <si>
    <t>0.3169</t>
  </si>
  <si>
    <t>-0.0141</t>
  </si>
  <si>
    <t>1.4499E-13</t>
  </si>
  <si>
    <t>632387.61</t>
  </si>
  <si>
    <t>rs6727114</t>
  </si>
  <si>
    <t>0.2740</t>
  </si>
  <si>
    <t>0.0118</t>
  </si>
  <si>
    <t>8.1688E-09</t>
  </si>
  <si>
    <t>601609.84</t>
  </si>
  <si>
    <t>0.8177</t>
  </si>
  <si>
    <t>-0.0130</t>
  </si>
  <si>
    <t>2.6862E-08</t>
  </si>
  <si>
    <t>610580.25</t>
  </si>
  <si>
    <t>0.3280</t>
  </si>
  <si>
    <t>-0.0109</t>
  </si>
  <si>
    <t>2.0040E-09</t>
  </si>
  <si>
    <t>692390.88</t>
  </si>
  <si>
    <t>0.8208</t>
  </si>
  <si>
    <t>0.0140</t>
  </si>
  <si>
    <t>4.4694E-10</t>
  </si>
  <si>
    <t>678780.73</t>
  </si>
  <si>
    <t>0.6320</t>
  </si>
  <si>
    <t>0.0100</t>
  </si>
  <si>
    <t>1.4892E-08</t>
  </si>
  <si>
    <t>692796.30</t>
  </si>
  <si>
    <t>rs1317154</t>
  </si>
  <si>
    <t>0.4961</t>
  </si>
  <si>
    <t>0.0211</t>
  </si>
  <si>
    <t>3.1763E-35</t>
  </si>
  <si>
    <t>689188.28</t>
  </si>
  <si>
    <t>rs6774721</t>
  </si>
  <si>
    <t>0.1388</t>
  </si>
  <si>
    <t>0.0206</t>
  </si>
  <si>
    <t>1.0009E-15</t>
  </si>
  <si>
    <t>633039.70</t>
  </si>
  <si>
    <t>rs13324142</t>
  </si>
  <si>
    <t>0.1006</t>
  </si>
  <si>
    <t>0.0205</t>
  </si>
  <si>
    <t>3.9825E-13</t>
  </si>
  <si>
    <t>690004.84</t>
  </si>
  <si>
    <t>rs12492113</t>
  </si>
  <si>
    <t>0.1339</t>
  </si>
  <si>
    <t>-0.0179</t>
  </si>
  <si>
    <t>0.0025</t>
  </si>
  <si>
    <t>1.0777E-12</t>
  </si>
  <si>
    <t>680995.53</t>
  </si>
  <si>
    <t>rs13078949</t>
  </si>
  <si>
    <t>0.5525</t>
  </si>
  <si>
    <t>0.0116</t>
  </si>
  <si>
    <t>1.3660E-11</t>
  </si>
  <si>
    <t>686992.10</t>
  </si>
  <si>
    <t>rs112634398</t>
  </si>
  <si>
    <t>0.9495</t>
  </si>
  <si>
    <t>0.0261</t>
  </si>
  <si>
    <t>0.0040</t>
  </si>
  <si>
    <t>5.8105E-11</t>
  </si>
  <si>
    <t>656222.05</t>
  </si>
  <si>
    <t>rs62260764</t>
  </si>
  <si>
    <t>0.2510</t>
  </si>
  <si>
    <t>1.6627E-09</t>
  </si>
  <si>
    <t>692415.85</t>
  </si>
  <si>
    <t>rs138412093</t>
  </si>
  <si>
    <t>0.0582</t>
  </si>
  <si>
    <t>-0.0221</t>
  </si>
  <si>
    <t>0.0037</t>
  </si>
  <si>
    <t>2.9252E-09</t>
  </si>
  <si>
    <t>657007.95</t>
  </si>
  <si>
    <t>rs4261877</t>
  </si>
  <si>
    <t>0.5226</t>
  </si>
  <si>
    <t>1.5257E-08</t>
  </si>
  <si>
    <t>690527.97</t>
  </si>
  <si>
    <t>rs112101327</t>
  </si>
  <si>
    <t>0.9000</t>
  </si>
  <si>
    <t>-0.0158</t>
  </si>
  <si>
    <t>2.5062E-08</t>
  </si>
  <si>
    <t>689571.67</t>
  </si>
  <si>
    <t>rs142344547</t>
  </si>
  <si>
    <t>0.0608</t>
  </si>
  <si>
    <t>0.0197</t>
  </si>
  <si>
    <t>4.1764E-08</t>
  </si>
  <si>
    <t>676799.33</t>
  </si>
  <si>
    <t>0.5828</t>
  </si>
  <si>
    <t>2.0270E-09</t>
  </si>
  <si>
    <t>632996.52</t>
  </si>
  <si>
    <t>rs9841158</t>
  </si>
  <si>
    <t>0.5627</t>
  </si>
  <si>
    <t>0.0112</t>
  </si>
  <si>
    <t>8.7816E-10</t>
  </si>
  <si>
    <t>611685.78</t>
  </si>
  <si>
    <t>rs1901547</t>
  </si>
  <si>
    <t>0.3846</t>
  </si>
  <si>
    <t>-0.0098</t>
  </si>
  <si>
    <t>1.9694E-08</t>
  </si>
  <si>
    <t>692489.51</t>
  </si>
  <si>
    <t>rs17517170</t>
  </si>
  <si>
    <t>0.0674</t>
  </si>
  <si>
    <t>0.0191</t>
  </si>
  <si>
    <t>0.0034</t>
  </si>
  <si>
    <t>2.0613E-08</t>
  </si>
  <si>
    <t>684376.68</t>
  </si>
  <si>
    <t>0.6954</t>
  </si>
  <si>
    <t>1.6468E-08</t>
  </si>
  <si>
    <t>689403.18</t>
  </si>
  <si>
    <t>0.1819</t>
  </si>
  <si>
    <t>0.0122</t>
  </si>
  <si>
    <t>2.7291E-08</t>
  </si>
  <si>
    <t>692265.78</t>
  </si>
  <si>
    <t>0.1717</t>
  </si>
  <si>
    <t>3.2704E-10</t>
  </si>
  <si>
    <t>679899.22</t>
  </si>
  <si>
    <t>rs362307</t>
  </si>
  <si>
    <t>0.0794</t>
  </si>
  <si>
    <t>-0.0192</t>
  </si>
  <si>
    <t>0.0032</t>
  </si>
  <si>
    <t>2.1927E-09</t>
  </si>
  <si>
    <t>662017.05</t>
  </si>
  <si>
    <t>rs17834203</t>
  </si>
  <si>
    <t>0.2891</t>
  </si>
  <si>
    <t>0.0111</t>
  </si>
  <si>
    <t>5.7786E-09</t>
  </si>
  <si>
    <t>669662.86</t>
  </si>
  <si>
    <t>rs35986547</t>
  </si>
  <si>
    <t>0.2158</t>
  </si>
  <si>
    <t>1.8543E-08</t>
  </si>
  <si>
    <t>691023.83</t>
  </si>
  <si>
    <t>rs362309</t>
  </si>
  <si>
    <t>0.4248</t>
  </si>
  <si>
    <t>0.0098</t>
  </si>
  <si>
    <t>2.1861E-08</t>
  </si>
  <si>
    <t>661987.34</t>
  </si>
  <si>
    <t>0.8742</t>
  </si>
  <si>
    <t>0.0153</t>
  </si>
  <si>
    <t>2.4454E-09</t>
  </si>
  <si>
    <t>692650.39</t>
  </si>
  <si>
    <t>0.5612</t>
  </si>
  <si>
    <t>0.0131</t>
  </si>
  <si>
    <t>2.8267E-14</t>
  </si>
  <si>
    <t>688552.69</t>
  </si>
  <si>
    <t>0.9286</t>
  </si>
  <si>
    <t>0.0236</t>
  </si>
  <si>
    <t>0.0033</t>
  </si>
  <si>
    <t>1.2841E-12</t>
  </si>
  <si>
    <t>681448.99</t>
  </si>
  <si>
    <t>0.0128</t>
  </si>
  <si>
    <t>1.2197E-13</t>
  </si>
  <si>
    <t>692799.62</t>
  </si>
  <si>
    <t>0.5207</t>
  </si>
  <si>
    <t>0.0101</t>
  </si>
  <si>
    <t>3.1708E-09</t>
  </si>
  <si>
    <t>692606.86</t>
  </si>
  <si>
    <t>0.3772</t>
  </si>
  <si>
    <t>-0.0116</t>
  </si>
  <si>
    <t>7.3610E-10</t>
  </si>
  <si>
    <t>597799.17</t>
  </si>
  <si>
    <t>0.2054</t>
  </si>
  <si>
    <t>0.0133</t>
  </si>
  <si>
    <t>2.8717E-09</t>
  </si>
  <si>
    <t>606379.62</t>
  </si>
  <si>
    <t>rs62366190</t>
  </si>
  <si>
    <t>0.6706</t>
  </si>
  <si>
    <t>-0.0155</t>
  </si>
  <si>
    <t>1.0934E-17</t>
  </si>
  <si>
    <t>691512.38</t>
  </si>
  <si>
    <t>rs79009682</t>
  </si>
  <si>
    <t>0.0328</t>
  </si>
  <si>
    <t>0.0053</t>
  </si>
  <si>
    <t>8.2112E-10</t>
  </si>
  <si>
    <t>552514.53</t>
  </si>
  <si>
    <t>0.7547</t>
  </si>
  <si>
    <t>1.4146E-11</t>
  </si>
  <si>
    <t>606687.99</t>
  </si>
  <si>
    <t>0.1579</t>
  </si>
  <si>
    <t>-0.0180</t>
  </si>
  <si>
    <t>4.5524E-13</t>
  </si>
  <si>
    <t>609792.14</t>
  </si>
  <si>
    <t>rs6882046</t>
  </si>
  <si>
    <t>0.7458</t>
  </si>
  <si>
    <t>-0.0140</t>
  </si>
  <si>
    <t>6.9517E-13</t>
  </si>
  <si>
    <t>692328.76</t>
  </si>
  <si>
    <t>rs12653396</t>
  </si>
  <si>
    <t>0.5707</t>
  </si>
  <si>
    <t>-0.0102</t>
  </si>
  <si>
    <t>2.8774E-09</t>
  </si>
  <si>
    <t>688861.64</t>
  </si>
  <si>
    <t>0.1087</t>
  </si>
  <si>
    <t>0.0149</t>
  </si>
  <si>
    <t>0.0027</t>
  </si>
  <si>
    <t>4.9072E-08</t>
  </si>
  <si>
    <t>690072.75</t>
  </si>
  <si>
    <t>0.0415</t>
  </si>
  <si>
    <t>0.0275</t>
  </si>
  <si>
    <t>0.0044</t>
  </si>
  <si>
    <t>2.5423E-10</t>
  </si>
  <si>
    <t>663540.90</t>
  </si>
  <si>
    <t>0.3184</t>
  </si>
  <si>
    <t>-0.0113</t>
  </si>
  <si>
    <t>6.9485E-09</t>
  </si>
  <si>
    <t>607352.61</t>
  </si>
  <si>
    <t>rs152585</t>
  </si>
  <si>
    <t>0.3318</t>
  </si>
  <si>
    <t>0.0110</t>
  </si>
  <si>
    <t>1.0991E-09</t>
  </si>
  <si>
    <t>688391.81</t>
  </si>
  <si>
    <t>rs11749826</t>
  </si>
  <si>
    <t>0.6198</t>
  </si>
  <si>
    <t>3.7755E-08</t>
  </si>
  <si>
    <t>689206.20</t>
  </si>
  <si>
    <t>0.1975</t>
  </si>
  <si>
    <t>0.0119</t>
  </si>
  <si>
    <t>2.6203E-08</t>
  </si>
  <si>
    <t>692439.14</t>
  </si>
  <si>
    <t>0.3156</t>
  </si>
  <si>
    <t>-0.0120</t>
  </si>
  <si>
    <t>5.2274E-11</t>
  </si>
  <si>
    <t>688776.08</t>
  </si>
  <si>
    <t>0.6080</t>
  </si>
  <si>
    <t>2.5423E-08</t>
  </si>
  <si>
    <t>684456.30</t>
  </si>
  <si>
    <t>0.4560</t>
  </si>
  <si>
    <t>5.1547E-09</t>
  </si>
  <si>
    <t>609613.22</t>
  </si>
  <si>
    <t>0.3088</t>
  </si>
  <si>
    <t>0.0108</t>
  </si>
  <si>
    <t>3.4808E-08</t>
  </si>
  <si>
    <t>611895.81</t>
  </si>
  <si>
    <t>rs9467804</t>
  </si>
  <si>
    <t>0.4779</t>
  </si>
  <si>
    <t>4.7040E-09</t>
  </si>
  <si>
    <t>691800.48</t>
  </si>
  <si>
    <t>rs766406</t>
  </si>
  <si>
    <t>0.6360</t>
  </si>
  <si>
    <t>1.2061E-08</t>
  </si>
  <si>
    <t>687672.32</t>
  </si>
  <si>
    <t>1.1577E-08</t>
  </si>
  <si>
    <t>632886.35</t>
  </si>
  <si>
    <t>rs9375188</t>
  </si>
  <si>
    <t>0.4758</t>
  </si>
  <si>
    <t>0.0217</t>
  </si>
  <si>
    <t>3.1590E-37</t>
  </si>
  <si>
    <t>692698.66</t>
  </si>
  <si>
    <t>rs11153822</t>
  </si>
  <si>
    <t>0.4864</t>
  </si>
  <si>
    <t>0.0138</t>
  </si>
  <si>
    <t>1.0675E-15</t>
  </si>
  <si>
    <t>675003.05</t>
  </si>
  <si>
    <t>rs72936857</t>
  </si>
  <si>
    <t>0.0871</t>
  </si>
  <si>
    <t>-0.0216</t>
  </si>
  <si>
    <t>2.6269E-11</t>
  </si>
  <si>
    <t>597140.56</t>
  </si>
  <si>
    <t>rs6569372</t>
  </si>
  <si>
    <t>0.3992</t>
  </si>
  <si>
    <t>2.4092E-09</t>
  </si>
  <si>
    <t>681714.14</t>
  </si>
  <si>
    <t>rs56081191</t>
  </si>
  <si>
    <t>0.0752</t>
  </si>
  <si>
    <t>0.0035</t>
  </si>
  <si>
    <t>4.1829E-09</t>
  </si>
  <si>
    <t>584398.69</t>
  </si>
  <si>
    <t>rs10499014</t>
  </si>
  <si>
    <t>0.7312</t>
  </si>
  <si>
    <t>1.0051E-08</t>
  </si>
  <si>
    <t>681697.98</t>
  </si>
  <si>
    <t>0.1085</t>
  </si>
  <si>
    <t>0.0186</t>
  </si>
  <si>
    <t>1.3168E-11</t>
  </si>
  <si>
    <t>682949.66</t>
  </si>
  <si>
    <t>0.8284</t>
  </si>
  <si>
    <t>-0.0146</t>
  </si>
  <si>
    <t>1.3425E-10</t>
  </si>
  <si>
    <t>681428.36</t>
  </si>
  <si>
    <t>0.4416</t>
  </si>
  <si>
    <t>4.2926E-10</t>
  </si>
  <si>
    <t>679162.04</t>
  </si>
  <si>
    <t>0.0710</t>
  </si>
  <si>
    <t>-0.0200</t>
  </si>
  <si>
    <t>2.0049E-09</t>
  </si>
  <si>
    <t>684536.70</t>
  </si>
  <si>
    <t>0.6464</t>
  </si>
  <si>
    <t>8.3864E-15</t>
  </si>
  <si>
    <t>689180.04</t>
  </si>
  <si>
    <t>0.7764</t>
  </si>
  <si>
    <t>4.6203E-10</t>
  </si>
  <si>
    <t>632836.15</t>
  </si>
  <si>
    <t>rs17568389</t>
  </si>
  <si>
    <t>0.4980</t>
  </si>
  <si>
    <t>0.0117</t>
  </si>
  <si>
    <t>5.3000E-12</t>
  </si>
  <si>
    <t>692619.08</t>
  </si>
  <si>
    <t>rs9640052</t>
  </si>
  <si>
    <t>0.8427</t>
  </si>
  <si>
    <t>0.0154</t>
  </si>
  <si>
    <t>6.4372E-10</t>
  </si>
  <si>
    <t>603529.92</t>
  </si>
  <si>
    <t>0.9681</t>
  </si>
  <si>
    <t>-0.0302</t>
  </si>
  <si>
    <t>0.0050</t>
  </si>
  <si>
    <t>1.1049E-09</t>
  </si>
  <si>
    <t>658519.58</t>
  </si>
  <si>
    <t>0.2706</t>
  </si>
  <si>
    <t>0.0127</t>
  </si>
  <si>
    <t>2.4273E-10</t>
  </si>
  <si>
    <t>630421.78</t>
  </si>
  <si>
    <t>0.6268</t>
  </si>
  <si>
    <t>0.0107</t>
  </si>
  <si>
    <t>1.4315E-09</t>
  </si>
  <si>
    <t>678941.67</t>
  </si>
  <si>
    <t>0.4962</t>
  </si>
  <si>
    <t>-0.0095</t>
  </si>
  <si>
    <t>4.3333E-08</t>
  </si>
  <si>
    <t>663738.79</t>
  </si>
  <si>
    <t>0.8079</t>
  </si>
  <si>
    <t>2.9362E-09</t>
  </si>
  <si>
    <t>692918.09</t>
  </si>
  <si>
    <t>0.6053</t>
  </si>
  <si>
    <t>-0.0122</t>
  </si>
  <si>
    <t>2.0534E-12</t>
  </si>
  <si>
    <t>689453.97</t>
  </si>
  <si>
    <t>0.1467</t>
  </si>
  <si>
    <t>-0.0135</t>
  </si>
  <si>
    <t>1.7933E-08</t>
  </si>
  <si>
    <t>692782.74</t>
  </si>
  <si>
    <t>0.8068</t>
  </si>
  <si>
    <t>0.0144</t>
  </si>
  <si>
    <t>1.9441E-11</t>
  </si>
  <si>
    <t>692109.94</t>
  </si>
  <si>
    <t>0.2653</t>
  </si>
  <si>
    <t>3.1705E-09</t>
  </si>
  <si>
    <t>689608.99</t>
  </si>
  <si>
    <t>0.3391</t>
  </si>
  <si>
    <t>-0.0105</t>
  </si>
  <si>
    <t>5.2035E-09</t>
  </si>
  <si>
    <t>690275.08</t>
  </si>
  <si>
    <t>0.5010</t>
  </si>
  <si>
    <t>4.7682E-09</t>
  </si>
  <si>
    <t>687888.18</t>
  </si>
  <si>
    <t>0.2912</t>
  </si>
  <si>
    <t>2.5521E-10</t>
  </si>
  <si>
    <t>690847.22</t>
  </si>
  <si>
    <t>0.4452</t>
  </si>
  <si>
    <t>-0.0103</t>
  </si>
  <si>
    <t>1.9984E-08</t>
  </si>
  <si>
    <t>606768.29</t>
  </si>
  <si>
    <t>0.5553</t>
  </si>
  <si>
    <t>4.5653E-09</t>
  </si>
  <si>
    <t>692258.11</t>
  </si>
  <si>
    <t>0.2927</t>
  </si>
  <si>
    <t>4.1126E-08</t>
  </si>
  <si>
    <t>687065.24</t>
  </si>
  <si>
    <t>0.7773</t>
  </si>
  <si>
    <t>8.6811E-09</t>
  </si>
  <si>
    <t>689203.94</t>
  </si>
  <si>
    <t>0.7846</t>
  </si>
  <si>
    <t>1.2011E-08</t>
  </si>
  <si>
    <t>692684.30</t>
  </si>
  <si>
    <t>0.1421</t>
  </si>
  <si>
    <t>4.5489E-08</t>
  </si>
  <si>
    <t>692189.06</t>
  </si>
  <si>
    <t>0.5272</t>
  </si>
  <si>
    <t>2.4829E-18</t>
  </si>
  <si>
    <t>691984.75</t>
  </si>
  <si>
    <t>0.5918</t>
  </si>
  <si>
    <t>-0.0199</t>
  </si>
  <si>
    <t>9.8987E-31</t>
  </si>
  <si>
    <t>690757.68</t>
  </si>
  <si>
    <t>0.4488</t>
  </si>
  <si>
    <t>1.2806E-08</t>
  </si>
  <si>
    <t>633116.98</t>
  </si>
  <si>
    <t>0.3254</t>
  </si>
  <si>
    <t>-0.0106</t>
  </si>
  <si>
    <t>7.3869E-09</t>
  </si>
  <si>
    <t>674990.64</t>
  </si>
  <si>
    <t>0.1858</t>
  </si>
  <si>
    <t>0.0156</t>
  </si>
  <si>
    <t>8.5806E-13</t>
  </si>
  <si>
    <t>692846.20</t>
  </si>
  <si>
    <t>0.5697</t>
  </si>
  <si>
    <t>7.1913E-11</t>
  </si>
  <si>
    <t>606697.44</t>
  </si>
  <si>
    <t>0.6804</t>
  </si>
  <si>
    <t>0.0113</t>
  </si>
  <si>
    <t>6.0925E-10</t>
  </si>
  <si>
    <t>692559.89</t>
  </si>
  <si>
    <t>0.5800</t>
  </si>
  <si>
    <t>-0.0096</t>
  </si>
  <si>
    <t>2.1060E-08</t>
  </si>
  <si>
    <t>692928.00</t>
  </si>
  <si>
    <t>0.4137</t>
  </si>
  <si>
    <t>1.7418E-10</t>
  </si>
  <si>
    <t>690484.69</t>
  </si>
  <si>
    <t>0.6659</t>
  </si>
  <si>
    <t>-0.0099</t>
  </si>
  <si>
    <t>4.5996E-08</t>
  </si>
  <si>
    <t>683246.29</t>
  </si>
  <si>
    <t>rs10786662</t>
  </si>
  <si>
    <t>0.5740</t>
  </si>
  <si>
    <t>-0.0128</t>
  </si>
  <si>
    <t>8.0715E-14</t>
  </si>
  <si>
    <t>692346.87</t>
  </si>
  <si>
    <t>rs2735421</t>
  </si>
  <si>
    <t>0.2984</t>
  </si>
  <si>
    <t>8.1466E-12</t>
  </si>
  <si>
    <t>684769.42</t>
  </si>
  <si>
    <t>rs17698831</t>
  </si>
  <si>
    <t>0.0629</t>
  </si>
  <si>
    <t>-0.0225</t>
  </si>
  <si>
    <t>1.8117E-10</t>
  </si>
  <si>
    <t>683210.37</t>
  </si>
  <si>
    <t>0.1505</t>
  </si>
  <si>
    <t>3.2239E-10</t>
  </si>
  <si>
    <t>692883.91</t>
  </si>
  <si>
    <t>0.1970</t>
  </si>
  <si>
    <t>6.2065E-09</t>
  </si>
  <si>
    <t>629121.58</t>
  </si>
  <si>
    <t>0.1345</t>
  </si>
  <si>
    <t>2.1262E-08</t>
  </si>
  <si>
    <t>675799.40</t>
  </si>
  <si>
    <t>0.8136</t>
  </si>
  <si>
    <t>-0.0121</t>
  </si>
  <si>
    <t>4.1612E-08</t>
  </si>
  <si>
    <t>681187.23</t>
  </si>
  <si>
    <t>0.3906</t>
  </si>
  <si>
    <t>1.2353E-10</t>
  </si>
  <si>
    <t>692050.58</t>
  </si>
  <si>
    <t>0.6943</t>
  </si>
  <si>
    <t>0.0139</t>
  </si>
  <si>
    <t>5.2941E-14</t>
  </si>
  <si>
    <t>692823.80</t>
  </si>
  <si>
    <t>0.4744</t>
  </si>
  <si>
    <t>3.3231E-08</t>
  </si>
  <si>
    <t>670510.93</t>
  </si>
  <si>
    <t>0.2468</t>
  </si>
  <si>
    <t>-0.0110</t>
  </si>
  <si>
    <t>2.4326E-08</t>
  </si>
  <si>
    <t>689559.52</t>
  </si>
  <si>
    <t>0.1470</t>
  </si>
  <si>
    <t>0.0148</t>
  </si>
  <si>
    <t>7.9715E-10</t>
  </si>
  <si>
    <t>692061.84</t>
  </si>
  <si>
    <t>0.2160</t>
  </si>
  <si>
    <t>4.0427E-09</t>
  </si>
  <si>
    <t>689800.17</t>
  </si>
  <si>
    <t>rs1949885</t>
  </si>
  <si>
    <t>0.5049</t>
  </si>
  <si>
    <t>2.0996E-09</t>
  </si>
  <si>
    <t>607572.04</t>
  </si>
  <si>
    <t>rs10897675</t>
  </si>
  <si>
    <t>0.6676</t>
  </si>
  <si>
    <t>-0.0101</t>
  </si>
  <si>
    <t>2.4945E-08</t>
  </si>
  <si>
    <t>690474.46</t>
  </si>
  <si>
    <t>0.5132</t>
  </si>
  <si>
    <t>1.0962E-08</t>
  </si>
  <si>
    <t>688908.79</t>
  </si>
  <si>
    <t>0.6335</t>
  </si>
  <si>
    <t>-0.0117</t>
  </si>
  <si>
    <t>3.5318E-11</t>
  </si>
  <si>
    <t>692824.86</t>
  </si>
  <si>
    <t>0.1194</t>
  </si>
  <si>
    <t>2.4292E-08</t>
  </si>
  <si>
    <t>691963.41</t>
  </si>
  <si>
    <t>0.6877</t>
  </si>
  <si>
    <t>4.4287E-08</t>
  </si>
  <si>
    <t>692855.59</t>
  </si>
  <si>
    <t>0.5518</t>
  </si>
  <si>
    <t>1.8273E-09</t>
  </si>
  <si>
    <t>690968.31</t>
  </si>
  <si>
    <t>0.5820</t>
  </si>
  <si>
    <t>1.7960E-10</t>
  </si>
  <si>
    <t>689526.73</t>
  </si>
  <si>
    <t>0.5584</t>
  </si>
  <si>
    <t>1.8748E-09</t>
  </si>
  <si>
    <t>689637.44</t>
  </si>
  <si>
    <t>0.4774</t>
  </si>
  <si>
    <t>2.5878E-09</t>
  </si>
  <si>
    <t>692772.20</t>
  </si>
  <si>
    <t>0.4442</t>
  </si>
  <si>
    <t>7.6988E-10</t>
  </si>
  <si>
    <t>691868.01</t>
  </si>
  <si>
    <t>0.8033</t>
  </si>
  <si>
    <t>-0.0152</t>
  </si>
  <si>
    <t>1.1784E-12</t>
  </si>
  <si>
    <t>689428.79</t>
  </si>
  <si>
    <t>0.4278</t>
  </si>
  <si>
    <t>-0.0094</t>
  </si>
  <si>
    <t>4.2721E-08</t>
  </si>
  <si>
    <t>692891.47</t>
  </si>
  <si>
    <t>0.2721</t>
  </si>
  <si>
    <t>-0.0139</t>
  </si>
  <si>
    <t>3.1168E-13</t>
  </si>
  <si>
    <t>692350.32</t>
  </si>
  <si>
    <t>0.1262</t>
  </si>
  <si>
    <t>4.9908E-08</t>
  </si>
  <si>
    <t>691871.76</t>
  </si>
  <si>
    <t>0.5199</t>
  </si>
  <si>
    <t>4.0229E-11</t>
  </si>
  <si>
    <t>691922.11</t>
  </si>
  <si>
    <t>0.3610</t>
  </si>
  <si>
    <t>1.1238E-08</t>
  </si>
  <si>
    <t>685395.66</t>
  </si>
  <si>
    <t>0.4004</t>
  </si>
  <si>
    <t>6.4261E-09</t>
  </si>
  <si>
    <t>690700.71</t>
  </si>
  <si>
    <t>0.1305</t>
  </si>
  <si>
    <t>-0.0164</t>
  </si>
  <si>
    <t>7.9049E-11</t>
  </si>
  <si>
    <t>692730.02</t>
  </si>
  <si>
    <t>0.4716</t>
  </si>
  <si>
    <t>0.0099</t>
  </si>
  <si>
    <t>5.5833E-09</t>
  </si>
  <si>
    <t>690441.81</t>
  </si>
  <si>
    <t>0.2888</t>
  </si>
  <si>
    <t>0.0123</t>
  </si>
  <si>
    <t>5.5211E-11</t>
  </si>
  <si>
    <t>690461.68</t>
  </si>
  <si>
    <t>0.3602</t>
  </si>
  <si>
    <t>2.5408E-11</t>
  </si>
  <si>
    <t>603119.98</t>
  </si>
  <si>
    <t>0.9564</t>
  </si>
  <si>
    <t>-0.0248</t>
  </si>
  <si>
    <t>4.0785E-09</t>
  </si>
  <si>
    <t>671133.46</t>
  </si>
  <si>
    <t>0.6185</t>
  </si>
  <si>
    <t>2.3811E-18</t>
  </si>
  <si>
    <t>692383.97</t>
  </si>
  <si>
    <t>3.1994E-09</t>
  </si>
  <si>
    <t>591259.75</t>
  </si>
  <si>
    <t>0.6123</t>
  </si>
  <si>
    <t>1.8824E-08</t>
  </si>
  <si>
    <t>692722.49</t>
  </si>
  <si>
    <t>0.2968</t>
  </si>
  <si>
    <t>0.0105</t>
  </si>
  <si>
    <t>1.6249E-08</t>
  </si>
  <si>
    <t>691545.15</t>
  </si>
  <si>
    <t>0.5203</t>
  </si>
  <si>
    <t>7.4746E-09</t>
  </si>
  <si>
    <t>692645.35</t>
  </si>
  <si>
    <t>0.5404</t>
  </si>
  <si>
    <t>-0.0097</t>
  </si>
  <si>
    <t>1.7663E-08</t>
  </si>
  <si>
    <t>680760.46</t>
  </si>
  <si>
    <t>0.0943</t>
  </si>
  <si>
    <t>-0.0201</t>
  </si>
  <si>
    <t>0.0029</t>
  </si>
  <si>
    <t>6.1289E-12</t>
  </si>
  <si>
    <t>684812.54</t>
  </si>
  <si>
    <t>0.0259</t>
  </si>
  <si>
    <t>-0.0344</t>
  </si>
  <si>
    <t>0.0058</t>
  </si>
  <si>
    <t>4.0763E-09</t>
  </si>
  <si>
    <t>581938.90</t>
  </si>
  <si>
    <t>rs1468240</t>
  </si>
  <si>
    <t>0.2214</t>
  </si>
  <si>
    <t>-0.0230</t>
  </si>
  <si>
    <t>6.8358E-27</t>
  </si>
  <si>
    <t>633261.73</t>
  </si>
  <si>
    <t>rs55938136</t>
  </si>
  <si>
    <t>0.7983</t>
  </si>
  <si>
    <t>1.3492E-20</t>
  </si>
  <si>
    <t>569874.94</t>
  </si>
  <si>
    <t>rs4792849</t>
  </si>
  <si>
    <t>0.2590</t>
  </si>
  <si>
    <t>2.0015E-08</t>
  </si>
  <si>
    <t>685532.11</t>
  </si>
  <si>
    <t>0.6083</t>
  </si>
  <si>
    <t>3.9074E-09</t>
  </si>
  <si>
    <t>692365.75</t>
  </si>
  <si>
    <t>0.4790</t>
  </si>
  <si>
    <t>0.0095</t>
  </si>
  <si>
    <t>2.5407E-08</t>
  </si>
  <si>
    <t>690292.38</t>
  </si>
  <si>
    <t>0.5535</t>
  </si>
  <si>
    <t>1.8076E-08</t>
  </si>
  <si>
    <t>692646.15</t>
  </si>
  <si>
    <t>0.6600</t>
  </si>
  <si>
    <t>1.1086E-10</t>
  </si>
  <si>
    <t>692065.85</t>
  </si>
  <si>
    <t>0.7709</t>
  </si>
  <si>
    <t>2.3576E-08</t>
  </si>
  <si>
    <t>689823.22</t>
  </si>
  <si>
    <t>0.5362</t>
  </si>
  <si>
    <t>0.0102</t>
  </si>
  <si>
    <t>1.8370E-09</t>
  </si>
  <si>
    <t>692691.18</t>
  </si>
  <si>
    <t>0.3358</t>
  </si>
  <si>
    <t>1.4746E-16</t>
  </si>
  <si>
    <t>692584.88</t>
  </si>
  <si>
    <t>0.1182</t>
  </si>
  <si>
    <t>4.5059E-10</t>
  </si>
  <si>
    <t>691733.19</t>
  </si>
  <si>
    <t>rs62098049</t>
  </si>
  <si>
    <t>0.4306</t>
  </si>
  <si>
    <t>1.2222E-12</t>
  </si>
  <si>
    <t>633137.91</t>
  </si>
  <si>
    <t>rs11872713</t>
  </si>
  <si>
    <t>0.1516</t>
  </si>
  <si>
    <t>3.0560E-08</t>
  </si>
  <si>
    <t>692840.24</t>
  </si>
  <si>
    <t>rs619466</t>
  </si>
  <si>
    <t>0.0941</t>
  </si>
  <si>
    <t>0.0243</t>
  </si>
  <si>
    <t>8.5235E-17</t>
  </si>
  <si>
    <t>686783.58</t>
  </si>
  <si>
    <t>rs11875348</t>
  </si>
  <si>
    <t>0.1854</t>
  </si>
  <si>
    <t>9.0562E-12</t>
  </si>
  <si>
    <t>692829.96</t>
  </si>
  <si>
    <t>rs17089911</t>
  </si>
  <si>
    <t>0.5234</t>
  </si>
  <si>
    <t>2.1212E-10</t>
  </si>
  <si>
    <t>692533.78</t>
  </si>
  <si>
    <t>rs1553600</t>
  </si>
  <si>
    <t>0.8133</t>
  </si>
  <si>
    <t>0.0132</t>
  </si>
  <si>
    <t>1.5927E-09</t>
  </si>
  <si>
    <t>691280.42</t>
  </si>
  <si>
    <t>rs11874015</t>
  </si>
  <si>
    <t>0.3124</t>
  </si>
  <si>
    <t>4.2463E-08</t>
  </si>
  <si>
    <t>691995.45</t>
  </si>
  <si>
    <t>0.7366</t>
  </si>
  <si>
    <t>3.1970E-11</t>
  </si>
  <si>
    <t>692233.62</t>
  </si>
  <si>
    <t>0.3312</t>
  </si>
  <si>
    <t>4.0046E-09</t>
  </si>
  <si>
    <t>691017.27</t>
  </si>
  <si>
    <t>0.8048</t>
  </si>
  <si>
    <t>-0.0148</t>
  </si>
  <si>
    <t>1.6824E-10</t>
  </si>
  <si>
    <t>591944.73</t>
  </si>
  <si>
    <t>0.9948</t>
  </si>
  <si>
    <t>-0.0829</t>
  </si>
  <si>
    <t>4.4717E-09</t>
  </si>
  <si>
    <t>488011.42</t>
  </si>
  <si>
    <t>0.8866</t>
  </si>
  <si>
    <t>4.2682E-14</t>
  </si>
  <si>
    <t>671081.41</t>
  </si>
  <si>
    <t>0.4648</t>
  </si>
  <si>
    <t>4.9224E-12</t>
  </si>
  <si>
    <t>689770.83</t>
  </si>
  <si>
    <t>0.3108</t>
  </si>
  <si>
    <t>1.0817E-08</t>
  </si>
  <si>
    <t>688573.16</t>
  </si>
  <si>
    <t>0.2858</t>
  </si>
  <si>
    <t>6.2774E-09</t>
  </si>
  <si>
    <t>679080.37</t>
  </si>
  <si>
    <t>0.6922</t>
  </si>
  <si>
    <t>1.4842E-08</t>
  </si>
  <si>
    <t>691524.04</t>
  </si>
  <si>
    <t>0.0559</t>
  </si>
  <si>
    <t>-0.0224</t>
  </si>
  <si>
    <t>2.0739E-09</t>
  </si>
  <si>
    <t>676879.39</t>
  </si>
  <si>
    <t>0.4792</t>
  </si>
  <si>
    <t>-0.0093</t>
  </si>
  <si>
    <t>4.7898E-08</t>
  </si>
  <si>
    <t>692224.90</t>
  </si>
  <si>
    <t>0.3635</t>
  </si>
  <si>
    <t>-0.0132</t>
  </si>
  <si>
    <t>1.0078E-13</t>
  </si>
  <si>
    <t>690092.32</t>
  </si>
  <si>
    <t>0.2760</t>
  </si>
  <si>
    <t>1.2349E-12</t>
  </si>
  <si>
    <t>691167.94</t>
  </si>
  <si>
    <t>0.5861</t>
  </si>
  <si>
    <t>2.9578E-08</t>
  </si>
  <si>
    <t>611064.72</t>
  </si>
  <si>
    <t xml:space="preserve">Note: For the definition of effective sample size (Eff. N), see Supplementary Note section 2.5 </t>
  </si>
  <si>
    <t>rs710251</t>
  </si>
  <si>
    <t>rs1157072;rs1620977</t>
  </si>
  <si>
    <t>rs3943093</t>
  </si>
  <si>
    <t>rs1085443</t>
  </si>
  <si>
    <t>rs45564436;rs357003</t>
  </si>
  <si>
    <t>rs893246</t>
  </si>
  <si>
    <t>rs6756148;rs1455351</t>
  </si>
  <si>
    <t>rs116033001;rs11706370;rs76194913;rs9831967;rs2282760</t>
  </si>
  <si>
    <t>rs13106782</t>
  </si>
  <si>
    <t>rs13107325</t>
  </si>
  <si>
    <t>rs7661349</t>
  </si>
  <si>
    <t>rs6535817</t>
  </si>
  <si>
    <t>rs3924237</t>
  </si>
  <si>
    <t>rs7381195;rs36198109</t>
  </si>
  <si>
    <t>rs10053567</t>
  </si>
  <si>
    <t>rs17420814;rs34319</t>
  </si>
  <si>
    <t>rs9379831;rs9467804</t>
  </si>
  <si>
    <t>rs6928545;rs72936857;rs1487441</t>
  </si>
  <si>
    <t>rs7750373</t>
  </si>
  <si>
    <t>rs2430482</t>
  </si>
  <si>
    <t>rs2953621</t>
  </si>
  <si>
    <t>rs12114470</t>
  </si>
  <si>
    <t>rs13274119</t>
  </si>
  <si>
    <t>rs4977836</t>
  </si>
  <si>
    <t>rs7907717</t>
  </si>
  <si>
    <t>rs2026123</t>
  </si>
  <si>
    <t>rs4757956</t>
  </si>
  <si>
    <t>rs490972</t>
  </si>
  <si>
    <t>rs2276293</t>
  </si>
  <si>
    <t>rs142187170</t>
  </si>
  <si>
    <t>rs12291122</t>
  </si>
  <si>
    <t>rs12799722</t>
  </si>
  <si>
    <t>rs10862408</t>
  </si>
  <si>
    <t>rs11115901</t>
  </si>
  <si>
    <t>rs4930719</t>
  </si>
  <si>
    <t>rs6561943</t>
  </si>
  <si>
    <t>rs165937</t>
  </si>
  <si>
    <t>rs62034350</t>
  </si>
  <si>
    <t>rs757503;rs55938136;rs199441</t>
  </si>
  <si>
    <t>rs8089996</t>
  </si>
  <si>
    <t>0.6592</t>
  </si>
  <si>
    <t>0.0134</t>
  </si>
  <si>
    <t>5.6225E-09</t>
  </si>
  <si>
    <t>420896.30</t>
  </si>
  <si>
    <t>rs1620977</t>
  </si>
  <si>
    <t>0.2635</t>
  </si>
  <si>
    <t>0.0169</t>
  </si>
  <si>
    <t>9.3560E-12</t>
  </si>
  <si>
    <t>420668.87</t>
  </si>
  <si>
    <t>-0.0284</t>
  </si>
  <si>
    <t>0.0049</t>
  </si>
  <si>
    <t>9.0439E-09</t>
  </si>
  <si>
    <t>407036.99</t>
  </si>
  <si>
    <t>-0.0125</t>
  </si>
  <si>
    <t>1.4767E-08</t>
  </si>
  <si>
    <t>421414.90</t>
  </si>
  <si>
    <t>0.3233</t>
  </si>
  <si>
    <t>3.0585E-10</t>
  </si>
  <si>
    <t>408714.27</t>
  </si>
  <si>
    <t>0.2667</t>
  </si>
  <si>
    <t>0.0146</t>
  </si>
  <si>
    <t>2.8418E-09</t>
  </si>
  <si>
    <t>421418.71</t>
  </si>
  <si>
    <t>1.1798E-09</t>
  </si>
  <si>
    <t>421445.35</t>
  </si>
  <si>
    <t>rs357003</t>
  </si>
  <si>
    <t>0.3904</t>
  </si>
  <si>
    <t>-0.0129</t>
  </si>
  <si>
    <t>7.8960E-09</t>
  </si>
  <si>
    <t>421175.11</t>
  </si>
  <si>
    <t>4.1746E-08</t>
  </si>
  <si>
    <t>421347.34</t>
  </si>
  <si>
    <t>0.6000</t>
  </si>
  <si>
    <t>-0.0191</t>
  </si>
  <si>
    <t>6.2064E-15</t>
  </si>
  <si>
    <t>345833.10</t>
  </si>
  <si>
    <t>rs1455351</t>
  </si>
  <si>
    <t>0.5598</t>
  </si>
  <si>
    <t>1.7218E-09</t>
  </si>
  <si>
    <t>421106.60</t>
  </si>
  <si>
    <t>rs6756148</t>
  </si>
  <si>
    <t>0.8749</t>
  </si>
  <si>
    <t>-0.0182</t>
  </si>
  <si>
    <t>3.6001E-08</t>
  </si>
  <si>
    <t>420526.13</t>
  </si>
  <si>
    <t>rs11706370</t>
  </si>
  <si>
    <t>0.0255</t>
  </si>
  <si>
    <t>6.7938E-27</t>
  </si>
  <si>
    <t>414925.10</t>
  </si>
  <si>
    <t>rs9831967</t>
  </si>
  <si>
    <t>0.5574</t>
  </si>
  <si>
    <t>0.0198</t>
  </si>
  <si>
    <t>1.8029E-19</t>
  </si>
  <si>
    <t>421424.42</t>
  </si>
  <si>
    <t>rs76194913</t>
  </si>
  <si>
    <t>0.0926</t>
  </si>
  <si>
    <t>-0.0244</t>
  </si>
  <si>
    <t>0.0038</t>
  </si>
  <si>
    <t>1.1389E-10</t>
  </si>
  <si>
    <t>414464.62</t>
  </si>
  <si>
    <t>rs116033001</t>
  </si>
  <si>
    <t>0.0578</t>
  </si>
  <si>
    <t>0.0272</t>
  </si>
  <si>
    <t>0.0047</t>
  </si>
  <si>
    <t>5.5872E-09</t>
  </si>
  <si>
    <t>420610.82</t>
  </si>
  <si>
    <t>rs2282760</t>
  </si>
  <si>
    <t>0.8598</t>
  </si>
  <si>
    <t>0.0172</t>
  </si>
  <si>
    <t>4.4415E-08</t>
  </si>
  <si>
    <t>421541.46</t>
  </si>
  <si>
    <t>0.0143</t>
  </si>
  <si>
    <t>7.0459E-11</t>
  </si>
  <si>
    <t>421269.31</t>
  </si>
  <si>
    <t>0.5610</t>
  </si>
  <si>
    <t>8.5631E-11</t>
  </si>
  <si>
    <t>419074.04</t>
  </si>
  <si>
    <t>-0.0280</t>
  </si>
  <si>
    <t>0.0045</t>
  </si>
  <si>
    <t>4.8343E-10</t>
  </si>
  <si>
    <t>418619.56</t>
  </si>
  <si>
    <t>0.3578</t>
  </si>
  <si>
    <t>6.9480E-10</t>
  </si>
  <si>
    <t>421354.95</t>
  </si>
  <si>
    <t>0.4866</t>
  </si>
  <si>
    <t>4.2236E-08</t>
  </si>
  <si>
    <t>345686.56</t>
  </si>
  <si>
    <t>0.3352</t>
  </si>
  <si>
    <t>1.4980E-09</t>
  </si>
  <si>
    <t>421053.30</t>
  </si>
  <si>
    <t>rs36198109</t>
  </si>
  <si>
    <t>0.3866</t>
  </si>
  <si>
    <t>4.6952E-10</t>
  </si>
  <si>
    <t>421314.04</t>
  </si>
  <si>
    <t>rs7381195</t>
  </si>
  <si>
    <t>0.6174</t>
  </si>
  <si>
    <t>9.2655E-09</t>
  </si>
  <si>
    <t>421076.14</t>
  </si>
  <si>
    <t>0.7831</t>
  </si>
  <si>
    <t>-0.0177</t>
  </si>
  <si>
    <t>2.0274E-11</t>
  </si>
  <si>
    <t>421507.21</t>
  </si>
  <si>
    <t>-0.0186</t>
  </si>
  <si>
    <t>0.0030</t>
  </si>
  <si>
    <t>5.0645E-10</t>
  </si>
  <si>
    <t>420214.97</t>
  </si>
  <si>
    <t>rs34319</t>
  </si>
  <si>
    <t>0.4091</t>
  </si>
  <si>
    <t>0.0163</t>
  </si>
  <si>
    <t>2.3402E-11</t>
  </si>
  <si>
    <t>345629.46</t>
  </si>
  <si>
    <t>rs17420814</t>
  </si>
  <si>
    <t>0.9008</t>
  </si>
  <si>
    <t>-0.0203</t>
  </si>
  <si>
    <t>2.5410E-08</t>
  </si>
  <si>
    <t>421129.43</t>
  </si>
  <si>
    <t>rs9379831</t>
  </si>
  <si>
    <t>0.3185</t>
  </si>
  <si>
    <t>6.7455E-10</t>
  </si>
  <si>
    <t>421146.56</t>
  </si>
  <si>
    <t>-0.0123</t>
  </si>
  <si>
    <t>1.7580E-08</t>
  </si>
  <si>
    <t>421039.03</t>
  </si>
  <si>
    <t>rs1487441</t>
  </si>
  <si>
    <t>0.0241</t>
  </si>
  <si>
    <t>2.3651E-28</t>
  </si>
  <si>
    <t>421501.50</t>
  </si>
  <si>
    <t>rs6928545</t>
  </si>
  <si>
    <t>0.6702</t>
  </si>
  <si>
    <t>0.0151</t>
  </si>
  <si>
    <t>9.4308E-11</t>
  </si>
  <si>
    <t>414266.70</t>
  </si>
  <si>
    <t>-0.0233</t>
  </si>
  <si>
    <t>0.0039</t>
  </si>
  <si>
    <t>1.6840E-09</t>
  </si>
  <si>
    <t>420839.20</t>
  </si>
  <si>
    <t>0.1744</t>
  </si>
  <si>
    <t>1.0093E-08</t>
  </si>
  <si>
    <t>421260.75</t>
  </si>
  <si>
    <t>0.0145</t>
  </si>
  <si>
    <t>1.8744E-10</t>
  </si>
  <si>
    <t>421407.29</t>
  </si>
  <si>
    <t>0.0178</t>
  </si>
  <si>
    <t>7.5499E-10</t>
  </si>
  <si>
    <t>345604.72</t>
  </si>
  <si>
    <t>5.1415E-09</t>
  </si>
  <si>
    <t>421288.34</t>
  </si>
  <si>
    <t>0.3942</t>
  </si>
  <si>
    <t>1.4357E-09</t>
  </si>
  <si>
    <t>420769.74</t>
  </si>
  <si>
    <t>0.3476</t>
  </si>
  <si>
    <t>5.0339E-09</t>
  </si>
  <si>
    <t>345793.12</t>
  </si>
  <si>
    <t>0.6674</t>
  </si>
  <si>
    <t>1.6366E-08</t>
  </si>
  <si>
    <t>417659.05</t>
  </si>
  <si>
    <t>0.1466</t>
  </si>
  <si>
    <t>4.3109E-08</t>
  </si>
  <si>
    <t>421164.64</t>
  </si>
  <si>
    <t>1.0307E-11</t>
  </si>
  <si>
    <t>421086.61</t>
  </si>
  <si>
    <t>0.4073</t>
  </si>
  <si>
    <t>0.0179</t>
  </si>
  <si>
    <t>6.6374E-16</t>
  </si>
  <si>
    <t>420614.63</t>
  </si>
  <si>
    <t>6.0028E-09</t>
  </si>
  <si>
    <t>421255.99</t>
  </si>
  <si>
    <t>0.3975</t>
  </si>
  <si>
    <t>1.1433E-08</t>
  </si>
  <si>
    <t>345538.14</t>
  </si>
  <si>
    <t>4.6132E-09</t>
  </si>
  <si>
    <t>419723.96</t>
  </si>
  <si>
    <t>0.6561</t>
  </si>
  <si>
    <t>0.0136</t>
  </si>
  <si>
    <t>3.2918E-09</t>
  </si>
  <si>
    <t>420725.96</t>
  </si>
  <si>
    <t>0.6942</t>
  </si>
  <si>
    <t>0.0147</t>
  </si>
  <si>
    <t>4.4363E-10</t>
  </si>
  <si>
    <t>421595.70</t>
  </si>
  <si>
    <t>0.0173</t>
  </si>
  <si>
    <t>1.9963E-08</t>
  </si>
  <si>
    <t>421432.98</t>
  </si>
  <si>
    <t>0.4728</t>
  </si>
  <si>
    <t>-0.0124</t>
  </si>
  <si>
    <t>1.3044E-08</t>
  </si>
  <si>
    <t>419881.92</t>
  </si>
  <si>
    <t>0.5022</t>
  </si>
  <si>
    <t>6.4276E-09</t>
  </si>
  <si>
    <t>419017.89</t>
  </si>
  <si>
    <t>3.3861E-08</t>
  </si>
  <si>
    <t>419000.77</t>
  </si>
  <si>
    <t>0.0213</t>
  </si>
  <si>
    <t>0.0431</t>
  </si>
  <si>
    <t>0.0077</t>
  </si>
  <si>
    <t>2.3144E-08</t>
  </si>
  <si>
    <t>403326.46</t>
  </si>
  <si>
    <t>0.4710</t>
  </si>
  <si>
    <t>1.2695E-08</t>
  </si>
  <si>
    <t>421515.77</t>
  </si>
  <si>
    <t>0.3668</t>
  </si>
  <si>
    <t>1.8104E-08</t>
  </si>
  <si>
    <t>421607.12</t>
  </si>
  <si>
    <t>7.3264E-09</t>
  </si>
  <si>
    <t>420979.08</t>
  </si>
  <si>
    <t>0.2644</t>
  </si>
  <si>
    <t>1.7197E-08</t>
  </si>
  <si>
    <t>421110.40</t>
  </si>
  <si>
    <t>0.7234</t>
  </si>
  <si>
    <t>3.0899E-09</t>
  </si>
  <si>
    <t>420739.29</t>
  </si>
  <si>
    <t>0.1798</t>
  </si>
  <si>
    <t>0.0181</t>
  </si>
  <si>
    <t>2.4768E-10</t>
  </si>
  <si>
    <t>413347.48</t>
  </si>
  <si>
    <t>0.2647</t>
  </si>
  <si>
    <t>-0.0166</t>
  </si>
  <si>
    <t>1.6526E-11</t>
  </si>
  <si>
    <t>421303.57</t>
  </si>
  <si>
    <t>-0.0183</t>
  </si>
  <si>
    <t>1.5070E-08</t>
  </si>
  <si>
    <t>421498.64</t>
  </si>
  <si>
    <t>0.0137</t>
  </si>
  <si>
    <t>1.1216E-08</t>
  </si>
  <si>
    <t>421433.93</t>
  </si>
  <si>
    <t>0.6388</t>
  </si>
  <si>
    <t>-0.0134</t>
  </si>
  <si>
    <t>3.0233E-09</t>
  </si>
  <si>
    <t>421514.82</t>
  </si>
  <si>
    <t>0.6180</t>
  </si>
  <si>
    <t>1.1964E-14</t>
  </si>
  <si>
    <t>421320.70</t>
  </si>
  <si>
    <t>rs199441</t>
  </si>
  <si>
    <t>0.2135</t>
  </si>
  <si>
    <t>-0.0220</t>
  </si>
  <si>
    <t>7.0002E-14</t>
  </si>
  <si>
    <t>345673.25</t>
  </si>
  <si>
    <t>rs757503</t>
  </si>
  <si>
    <t>0.7801</t>
  </si>
  <si>
    <t>0.0207</t>
  </si>
  <si>
    <t>1.1368E-12</t>
  </si>
  <si>
    <t>345802.65</t>
  </si>
  <si>
    <t>1.3973E-10</t>
  </si>
  <si>
    <t>401974.70</t>
  </si>
  <si>
    <t>0.5521</t>
  </si>
  <si>
    <t>1.0111E-09</t>
  </si>
  <si>
    <t>421188.43</t>
  </si>
  <si>
    <t>8.2051E-15</t>
  </si>
  <si>
    <t>421408.24</t>
  </si>
  <si>
    <t>0.0247</t>
  </si>
  <si>
    <t>3.2633E-11</t>
  </si>
  <si>
    <t>421505.30</t>
  </si>
  <si>
    <t>3.5265E-12</t>
  </si>
  <si>
    <t>419855.27</t>
  </si>
  <si>
    <t>1.0294E-08</t>
  </si>
  <si>
    <t>414517.91</t>
  </si>
  <si>
    <t>rs304303</t>
  </si>
  <si>
    <t>rs6699397</t>
  </si>
  <si>
    <t>rs6690195</t>
  </si>
  <si>
    <t>rs11588857</t>
  </si>
  <si>
    <t>rs10167029;rs2309814;rs11895772;rs56211325;rs79031066</t>
  </si>
  <si>
    <t>rs12692596</t>
  </si>
  <si>
    <t>rs7557664</t>
  </si>
  <si>
    <t>rs6737475</t>
  </si>
  <si>
    <t>rs7597007</t>
  </si>
  <si>
    <t>rs6774721;rs2777888</t>
  </si>
  <si>
    <t>rs7691174</t>
  </si>
  <si>
    <t>rs78689878</t>
  </si>
  <si>
    <t>rs10041403</t>
  </si>
  <si>
    <t>rs968050</t>
  </si>
  <si>
    <t>rs4725065</t>
  </si>
  <si>
    <t>rs2916248</t>
  </si>
  <si>
    <t>rs2785738</t>
  </si>
  <si>
    <t>rs873553</t>
  </si>
  <si>
    <t>rs10429582</t>
  </si>
  <si>
    <t>rs10761247</t>
  </si>
  <si>
    <t>rs16909922</t>
  </si>
  <si>
    <t>rs10122900</t>
  </si>
  <si>
    <t>9:140251458:A_G</t>
  </si>
  <si>
    <t>rs1879671</t>
  </si>
  <si>
    <t>rs9888616</t>
  </si>
  <si>
    <t>rs7146202</t>
  </si>
  <si>
    <t>rs7189927</t>
  </si>
  <si>
    <t>rs6564338</t>
  </si>
  <si>
    <t>rs76265950</t>
  </si>
  <si>
    <t>rs139901801</t>
  </si>
  <si>
    <t>rs55938136;rs2732711</t>
  </si>
  <si>
    <t>rs1493912</t>
  </si>
  <si>
    <t>rs4799936</t>
  </si>
  <si>
    <t>rs11665242</t>
  </si>
  <si>
    <t>rs76567647</t>
  </si>
  <si>
    <t>rs857249</t>
  </si>
  <si>
    <t>rs10167029</t>
  </si>
  <si>
    <t>rs2309814</t>
  </si>
  <si>
    <t>rs11895772</t>
  </si>
  <si>
    <t>rs2777888</t>
  </si>
  <si>
    <t>rs2732711</t>
  </si>
  <si>
    <t>Lead SNP</t>
  </si>
  <si>
    <t>rs6065080</t>
  </si>
  <si>
    <t>1.7780E-09</t>
  </si>
  <si>
    <t>105667.00</t>
  </si>
  <si>
    <t xml:space="preserve">Note: `N SNPs` = the number of SNPs in the locus from the reference panel; `N GWAS SNPs` = the number of SNPs in the locus from the GWAS summary statistics; `N Ind Sig SNPs` = the number of independent significant SNPs in the locus. For the definition of effective sample size (Eff. N), see Supplementary Note section 2.5 </t>
  </si>
  <si>
    <t>Income.Measure</t>
  </si>
  <si>
    <t>Method</t>
  </si>
  <si>
    <t>h2</t>
  </si>
  <si>
    <t>N</t>
  </si>
  <si>
    <t>Meta</t>
  </si>
  <si>
    <t>LDSC</t>
  </si>
  <si>
    <t>0.059</t>
  </si>
  <si>
    <t>0.002</t>
  </si>
  <si>
    <t>497413</t>
  </si>
  <si>
    <t>0.045</t>
  </si>
  <si>
    <t>0.007</t>
  </si>
  <si>
    <t>72601</t>
  </si>
  <si>
    <t>0.075</t>
  </si>
  <si>
    <t>0.003</t>
  </si>
  <si>
    <t>443064</t>
  </si>
  <si>
    <t>0.046</t>
  </si>
  <si>
    <t>0.006</t>
  </si>
  <si>
    <t>128724</t>
  </si>
  <si>
    <t>INC factor</t>
  </si>
  <si>
    <t>0.070</t>
  </si>
  <si>
    <t>668288</t>
  </si>
  <si>
    <t>GREML</t>
  </si>
  <si>
    <t>0.093</t>
  </si>
  <si>
    <t>0.047</t>
  </si>
  <si>
    <t>7362</t>
  </si>
  <si>
    <t>0.121</t>
  </si>
  <si>
    <t>0.029</t>
  </si>
  <si>
    <t>12774</t>
  </si>
  <si>
    <t>0.110</t>
  </si>
  <si>
    <t>0.035</t>
  </si>
  <si>
    <t>10148</t>
  </si>
  <si>
    <t>UKB sibling</t>
  </si>
  <si>
    <t>0.100</t>
  </si>
  <si>
    <t>0.019</t>
  </si>
  <si>
    <t>16972</t>
  </si>
  <si>
    <t>0.109</t>
  </si>
  <si>
    <t>0.025</t>
  </si>
  <si>
    <t>12689</t>
  </si>
  <si>
    <t>Household_Men</t>
  </si>
  <si>
    <t>0.065</t>
  </si>
  <si>
    <t>0.004</t>
  </si>
  <si>
    <t>223768</t>
  </si>
  <si>
    <t>Household_Women</t>
  </si>
  <si>
    <t>0.056</t>
  </si>
  <si>
    <t>260514</t>
  </si>
  <si>
    <t>Individual_Men</t>
  </si>
  <si>
    <t>0.051</t>
  </si>
  <si>
    <t>0.016</t>
  </si>
  <si>
    <t>30336</t>
  </si>
  <si>
    <t>Individual_Women</t>
  </si>
  <si>
    <t>0.013</t>
  </si>
  <si>
    <t>34880</t>
  </si>
  <si>
    <t>Occupational_Men</t>
  </si>
  <si>
    <t>0.069</t>
  </si>
  <si>
    <t>192139</t>
  </si>
  <si>
    <t>Occupational_Women</t>
  </si>
  <si>
    <t>0.088</t>
  </si>
  <si>
    <t>247108</t>
  </si>
  <si>
    <t>Parental_Father</t>
  </si>
  <si>
    <t>0.052</t>
  </si>
  <si>
    <t>0.009</t>
  </si>
  <si>
    <t>63886</t>
  </si>
  <si>
    <t>Parental_Mother</t>
  </si>
  <si>
    <t>0.011</t>
  </si>
  <si>
    <t>64838</t>
  </si>
  <si>
    <t>INC factor_Men</t>
  </si>
  <si>
    <t>0.058</t>
  </si>
  <si>
    <t>348522</t>
  </si>
  <si>
    <t>INC factor_Women</t>
  </si>
  <si>
    <t>0.084</t>
  </si>
  <si>
    <t>345633</t>
  </si>
  <si>
    <t xml:space="preserve">  </t>
  </si>
  <si>
    <t>Trait 1</t>
  </si>
  <si>
    <t>Trait 2</t>
  </si>
  <si>
    <t>rg</t>
  </si>
  <si>
    <t>1.1031</t>
  </si>
  <si>
    <t>0.1476</t>
  </si>
  <si>
    <t>0.8688</t>
  </si>
  <si>
    <t>0.0799</t>
  </si>
  <si>
    <t>0.8841</t>
  </si>
  <si>
    <t>0.0126</t>
  </si>
  <si>
    <t>0.9038</t>
  </si>
  <si>
    <t>0.0590</t>
  </si>
  <si>
    <t>0.9382</t>
  </si>
  <si>
    <t>0.0046</t>
  </si>
  <si>
    <t>0.8074</t>
  </si>
  <si>
    <t>0.0728</t>
  </si>
  <si>
    <t>0.8703</t>
  </si>
  <si>
    <t>0.0526</t>
  </si>
  <si>
    <t>0.9262</t>
  </si>
  <si>
    <t>1.3137</t>
  </si>
  <si>
    <t>0.0999</t>
  </si>
  <si>
    <t>1.2100</t>
  </si>
  <si>
    <t>0.0631</t>
  </si>
  <si>
    <t>Educational attainment</t>
  </si>
  <si>
    <t>0.8100</t>
  </si>
  <si>
    <t>0.0671</t>
  </si>
  <si>
    <t>0.8165</t>
  </si>
  <si>
    <t>0.9513</t>
  </si>
  <si>
    <t>0.0088</t>
  </si>
  <si>
    <t>0.9187</t>
  </si>
  <si>
    <t>0.0489</t>
  </si>
  <si>
    <t>0.9168</t>
  </si>
  <si>
    <t>0.0066</t>
  </si>
  <si>
    <t>Note: The results were obtained with LDSC</t>
  </si>
  <si>
    <t>Measure</t>
  </si>
  <si>
    <t>Sex</t>
  </si>
  <si>
    <t>Eff.N</t>
  </si>
  <si>
    <t>Mean Chi-squared</t>
  </si>
  <si>
    <t>h2_LDSC</t>
  </si>
  <si>
    <t>h2_SE</t>
  </si>
  <si>
    <t>Men</t>
  </si>
  <si>
    <t>225576.00</t>
  </si>
  <si>
    <t>1.314</t>
  </si>
  <si>
    <t>Women</t>
  </si>
  <si>
    <t>262518.63</t>
  </si>
  <si>
    <t>1.326</t>
  </si>
  <si>
    <t>31080.23</t>
  </si>
  <si>
    <t>1.040</t>
  </si>
  <si>
    <t>35894.15</t>
  </si>
  <si>
    <t>1.030</t>
  </si>
  <si>
    <t>191087.57</t>
  </si>
  <si>
    <t>1.280</t>
  </si>
  <si>
    <t>245595.53</t>
  </si>
  <si>
    <t>1.467</t>
  </si>
  <si>
    <t>1.100</t>
  </si>
  <si>
    <t>1.096</t>
  </si>
  <si>
    <t>Note: For the definition of effective sample size (Eff. N), see Supplementary Note section 2.5. For the parental income, the actual sample sizes are reported as it came from only one cohort. Mean Chi-squared was obtained only with HapMap 3 SNPs.</t>
  </si>
  <si>
    <t>40533.05</t>
  </si>
  <si>
    <t>387579.15</t>
  </si>
  <si>
    <t>30854.87</t>
  </si>
  <si>
    <t>Imputed</t>
  </si>
  <si>
    <t>75681.73</t>
  </si>
  <si>
    <t>24425.30</t>
  </si>
  <si>
    <t>42203.76</t>
  </si>
  <si>
    <t>279882.81</t>
  </si>
  <si>
    <t>Note: For the definition of effective sample size (Eff. N), see Supplementary Note section 2.5. Mean Chi-squared was obtained only with HapMap 3 SNPs.</t>
  </si>
  <si>
    <t>Individual_male</t>
  </si>
  <si>
    <t>Occupational_female</t>
  </si>
  <si>
    <t>1.0552</t>
  </si>
  <si>
    <t>0.3230</t>
  </si>
  <si>
    <t>Parental_male</t>
  </si>
  <si>
    <t>0.9801</t>
  </si>
  <si>
    <t>Parental_female</t>
  </si>
  <si>
    <t>1.1871</t>
  </si>
  <si>
    <t>0.2457</t>
  </si>
  <si>
    <t>Individual_female</t>
  </si>
  <si>
    <t>0.6862</t>
  </si>
  <si>
    <t>0.1153</t>
  </si>
  <si>
    <t>Occupational_male</t>
  </si>
  <si>
    <t>0.8558</t>
  </si>
  <si>
    <t>0.0219</t>
  </si>
  <si>
    <t>0.8868</t>
  </si>
  <si>
    <t>0.1664</t>
  </si>
  <si>
    <t>Household_male</t>
  </si>
  <si>
    <t>0.9519</t>
  </si>
  <si>
    <t>0.0280</t>
  </si>
  <si>
    <t>Household_female</t>
  </si>
  <si>
    <t>0.8397</t>
  </si>
  <si>
    <t>0.0242</t>
  </si>
  <si>
    <t>0.0850</t>
  </si>
  <si>
    <t>0.8408</t>
  </si>
  <si>
    <t>0.0934</t>
  </si>
  <si>
    <t>0.7219</t>
  </si>
  <si>
    <t>0.1231</t>
  </si>
  <si>
    <t>0.9267</t>
  </si>
  <si>
    <t>0.9090</t>
  </si>
  <si>
    <t>0.0270</t>
  </si>
  <si>
    <t>0.7783</t>
  </si>
  <si>
    <t>0.0788</t>
  </si>
  <si>
    <t>0.8512</t>
  </si>
  <si>
    <t>0.0880</t>
  </si>
  <si>
    <t>1.0261</t>
  </si>
  <si>
    <t>0.3627</t>
  </si>
  <si>
    <t>1.2503</t>
  </si>
  <si>
    <t>0.3456</t>
  </si>
  <si>
    <t>0.8344</t>
  </si>
  <si>
    <t>0.1424</t>
  </si>
  <si>
    <t>0.8767</t>
  </si>
  <si>
    <t>0.0306</t>
  </si>
  <si>
    <t>1.0269</t>
  </si>
  <si>
    <t>0.1695</t>
  </si>
  <si>
    <t>0.8605</t>
  </si>
  <si>
    <t>0.0226</t>
  </si>
  <si>
    <t>0.8259</t>
  </si>
  <si>
    <t>0.0866</t>
  </si>
  <si>
    <t>0.8592</t>
  </si>
  <si>
    <t>0.0889</t>
  </si>
  <si>
    <t>0.7570</t>
  </si>
  <si>
    <t>0.8247</t>
  </si>
  <si>
    <t>0.1566</t>
  </si>
  <si>
    <t>0.7405</t>
  </si>
  <si>
    <t>0.0709</t>
  </si>
  <si>
    <t>0.8580</t>
  </si>
  <si>
    <t>0.0862</t>
  </si>
  <si>
    <t>0.7615</t>
  </si>
  <si>
    <t>0.0995</t>
  </si>
  <si>
    <t>0.7060</t>
  </si>
  <si>
    <t>0.1055</t>
  </si>
  <si>
    <t>0.8091</t>
  </si>
  <si>
    <t>0.0160</t>
  </si>
  <si>
    <t>0.9315</t>
  </si>
  <si>
    <t>0.0189</t>
  </si>
  <si>
    <t>0.9439</t>
  </si>
  <si>
    <t>0.1714</t>
  </si>
  <si>
    <t>0.8062</t>
  </si>
  <si>
    <t>0.0157</t>
  </si>
  <si>
    <t>0.9275</t>
  </si>
  <si>
    <t>0.0120</t>
  </si>
  <si>
    <t>0.8674</t>
  </si>
  <si>
    <t>0.0679</t>
  </si>
  <si>
    <t>0.8680</t>
  </si>
  <si>
    <t>0.0853</t>
  </si>
  <si>
    <t>Cohort 1</t>
  </si>
  <si>
    <r>
      <rPr>
        <i/>
        <sz val="10"/>
        <color theme="1"/>
        <rFont val="Times New Roman"/>
        <family val="1"/>
      </rPr>
      <t>r</t>
    </r>
    <r>
      <rPr>
        <vertAlign val="subscript"/>
        <sz val="10"/>
        <color theme="1"/>
        <rFont val="Times New Roman"/>
        <family val="1"/>
      </rPr>
      <t>g</t>
    </r>
  </si>
  <si>
    <t>s.e.</t>
  </si>
  <si>
    <r>
      <rPr>
        <i/>
        <sz val="10"/>
        <color theme="1"/>
        <rFont val="Times New Roman"/>
        <family val="1"/>
      </rPr>
      <t>p</t>
    </r>
    <r>
      <rPr>
        <sz val="10"/>
        <color theme="1"/>
        <rFont val="Times New Roman"/>
      </rPr>
      <t>-value</t>
    </r>
  </si>
  <si>
    <r>
      <t xml:space="preserve">Weighted </t>
    </r>
    <r>
      <rPr>
        <i/>
        <sz val="10"/>
        <color theme="1"/>
        <rFont val="Times New Roman"/>
        <family val="1"/>
      </rPr>
      <t>r</t>
    </r>
    <r>
      <rPr>
        <vertAlign val="subscript"/>
        <sz val="10"/>
        <color theme="1"/>
        <rFont val="Times New Roman"/>
        <family val="1"/>
      </rPr>
      <t>g</t>
    </r>
  </si>
  <si>
    <t>Inverse variance</t>
  </si>
  <si>
    <t>Notes</t>
  </si>
  <si>
    <t>NA</t>
  </si>
  <si>
    <t>Neg. h2 for both</t>
  </si>
  <si>
    <t>Neg. h2 for male</t>
  </si>
  <si>
    <t>Neg. h2 for female</t>
  </si>
  <si>
    <t>FloatingPointError: invalid value encountered in sqrt</t>
  </si>
  <si>
    <r>
      <t xml:space="preserve">Mean </t>
    </r>
    <r>
      <rPr>
        <b/>
        <i/>
        <sz val="11"/>
        <color theme="1"/>
        <rFont val="Calibri"/>
        <family val="2"/>
        <scheme val="minor"/>
      </rPr>
      <t>r</t>
    </r>
    <r>
      <rPr>
        <b/>
        <vertAlign val="subscript"/>
        <sz val="11"/>
        <color theme="1"/>
        <rFont val="Calibri"/>
        <family val="2"/>
        <scheme val="minor"/>
      </rPr>
      <t>g</t>
    </r>
  </si>
  <si>
    <r>
      <rPr>
        <b/>
        <i/>
        <sz val="11"/>
        <color theme="1"/>
        <rFont val="Calibri"/>
        <family val="2"/>
        <scheme val="minor"/>
      </rPr>
      <t>S.E.</t>
    </r>
    <r>
      <rPr>
        <b/>
        <sz val="11"/>
        <color theme="1"/>
        <rFont val="Calibri"/>
        <family val="2"/>
        <scheme val="minor"/>
      </rPr>
      <t xml:space="preserve"> (</t>
    </r>
    <r>
      <rPr>
        <b/>
        <i/>
        <sz val="11"/>
        <color theme="1"/>
        <rFont val="Calibri"/>
        <family val="2"/>
        <scheme val="minor"/>
      </rPr>
      <t>r</t>
    </r>
    <r>
      <rPr>
        <b/>
        <vertAlign val="subscript"/>
        <sz val="11"/>
        <color theme="1"/>
        <rFont val="Calibri"/>
        <family val="2"/>
        <scheme val="minor"/>
      </rPr>
      <t>g</t>
    </r>
    <r>
      <rPr>
        <b/>
        <sz val="11"/>
        <color theme="1"/>
        <rFont val="Calibri"/>
        <family val="2"/>
        <scheme val="minor"/>
      </rPr>
      <t>)</t>
    </r>
  </si>
  <si>
    <t>KORA S3</t>
  </si>
  <si>
    <t>KORA S4</t>
  </si>
  <si>
    <t>LifeLines Cyto</t>
  </si>
  <si>
    <t>LifeLines UGLI</t>
  </si>
  <si>
    <t>RS1</t>
  </si>
  <si>
    <t>RS2</t>
  </si>
  <si>
    <t>RS3</t>
  </si>
  <si>
    <t>LifeLines_Cyto</t>
  </si>
  <si>
    <t>LifeLines_UGLI</t>
  </si>
  <si>
    <t>Household_UK</t>
  </si>
  <si>
    <t>Household_USA</t>
  </si>
  <si>
    <t>1.0216</t>
  </si>
  <si>
    <t>0.2558</t>
  </si>
  <si>
    <t>Occupational_UK</t>
  </si>
  <si>
    <t>0.8990</t>
  </si>
  <si>
    <t>Occupational_NL</t>
  </si>
  <si>
    <t>0.8553</t>
  </si>
  <si>
    <t>Occupational_Norway</t>
  </si>
  <si>
    <t>0.6825</t>
  </si>
  <si>
    <t>0.0800</t>
  </si>
  <si>
    <t>Occupational_Estonia</t>
  </si>
  <si>
    <t>1.0006</t>
  </si>
  <si>
    <t>Household_NL</t>
  </si>
  <si>
    <t>0.9442</t>
  </si>
  <si>
    <t>0.1290</t>
  </si>
  <si>
    <t>1.0968</t>
  </si>
  <si>
    <t>0.3774</t>
  </si>
  <si>
    <t>0.8908</t>
  </si>
  <si>
    <t>0.1287</t>
  </si>
  <si>
    <t>0.7781</t>
  </si>
  <si>
    <t>0.2108</t>
  </si>
  <si>
    <t>0.8457</t>
  </si>
  <si>
    <t>0.2303</t>
  </si>
  <si>
    <t>0.8466</t>
  </si>
  <si>
    <t>0.1891</t>
  </si>
  <si>
    <t>0.9952</t>
  </si>
  <si>
    <t>0.2477</t>
  </si>
  <si>
    <t>0.7408</t>
  </si>
  <si>
    <t>0.3329</t>
  </si>
  <si>
    <t>0.4276</t>
  </si>
  <si>
    <t>0.2313</t>
  </si>
  <si>
    <t>1.3682</t>
  </si>
  <si>
    <t>0.3767</t>
  </si>
  <si>
    <t>1.0119</t>
  </si>
  <si>
    <t>0.1766</t>
  </si>
  <si>
    <t>0.6855</t>
  </si>
  <si>
    <t>0.2279</t>
  </si>
  <si>
    <t>0.8243</t>
  </si>
  <si>
    <t>0.0970</t>
  </si>
  <si>
    <t>1.1509</t>
  </si>
  <si>
    <t>0.1108</t>
  </si>
  <si>
    <t>0.9229</t>
  </si>
  <si>
    <t>0.2219</t>
  </si>
  <si>
    <t>0.9171</t>
  </si>
  <si>
    <t>0.1685</t>
  </si>
  <si>
    <t>Note: The reuslts were obtained with LDSC. NL = Netherlands</t>
  </si>
  <si>
    <t>Minor Allele Frequency</t>
  </si>
  <si>
    <t>rs34177108</t>
  </si>
  <si>
    <t>6.7162E-10</t>
  </si>
  <si>
    <t>PGI</t>
  </si>
  <si>
    <t>Delta R-squared</t>
  </si>
  <si>
    <t>CI95_lower</t>
  </si>
  <si>
    <t>CI95_upper</t>
  </si>
  <si>
    <t>Health and Retirement Study (U.S)</t>
  </si>
  <si>
    <t>0.02732</t>
  </si>
  <si>
    <t>0.02134</t>
  </si>
  <si>
    <t>0.03277</t>
  </si>
  <si>
    <t>EA</t>
  </si>
  <si>
    <t>0.03120</t>
  </si>
  <si>
    <t>0.02426</t>
  </si>
  <si>
    <t>0.03757</t>
  </si>
  <si>
    <t>0.00958</t>
  </si>
  <si>
    <t>0.00619</t>
  </si>
  <si>
    <t>0.01381</t>
  </si>
  <si>
    <t>0.00725</t>
  </si>
  <si>
    <t>0.00421</t>
  </si>
  <si>
    <t>0.01128</t>
  </si>
  <si>
    <t>0.01280</t>
  </si>
  <si>
    <t>0.00983</t>
  </si>
  <si>
    <t>0.01634</t>
  </si>
  <si>
    <t>0.01158</t>
  </si>
  <si>
    <t>0.00881</t>
  </si>
  <si>
    <t>0.01502</t>
  </si>
  <si>
    <t>0.03659</t>
  </si>
  <si>
    <t>0.03059</t>
  </si>
  <si>
    <t>0.04243</t>
  </si>
  <si>
    <t>0.04691</t>
  </si>
  <si>
    <t>0.03979</t>
  </si>
  <si>
    <t>0.05394</t>
  </si>
  <si>
    <t>UK Biobank siblings</t>
  </si>
  <si>
    <t>0.03879</t>
  </si>
  <si>
    <t>0.03473</t>
  </si>
  <si>
    <t>0.04277</t>
  </si>
  <si>
    <t>0.04383</t>
  </si>
  <si>
    <t>0.03950</t>
  </si>
  <si>
    <t>0.04770</t>
  </si>
  <si>
    <t>0.04715</t>
  </si>
  <si>
    <t>0.04234</t>
  </si>
  <si>
    <t>0.05206</t>
  </si>
  <si>
    <t>0.06773</t>
  </si>
  <si>
    <t>0.06226</t>
  </si>
  <si>
    <t>0.07330</t>
  </si>
  <si>
    <t>Note: The PGI prediction results of income measures. See the note of Figure 3 for details. CI_05_lower (upper) = the lower (upper) bound of the 95% confidence interval.</t>
  </si>
  <si>
    <t>Control</t>
  </si>
  <si>
    <t>P</t>
  </si>
  <si>
    <t>0.00859</t>
  </si>
  <si>
    <t>0.01253</t>
  </si>
  <si>
    <t>3.3520E-51</t>
  </si>
  <si>
    <t>0.00505</t>
  </si>
  <si>
    <t>0.00838</t>
  </si>
  <si>
    <t>2.1540E-33</t>
  </si>
  <si>
    <t>EA PGI</t>
  </si>
  <si>
    <t>0.00424</t>
  </si>
  <si>
    <t>0.00756</t>
  </si>
  <si>
    <t>9.4069E-27</t>
  </si>
  <si>
    <t>0.00451</t>
  </si>
  <si>
    <t>0.00760</t>
  </si>
  <si>
    <t>1.0626E-29</t>
  </si>
  <si>
    <t>0.00448</t>
  </si>
  <si>
    <t>0.00784</t>
  </si>
  <si>
    <t>1.8158E-30</t>
  </si>
  <si>
    <t>0.00210</t>
  </si>
  <si>
    <t>0.00468</t>
  </si>
  <si>
    <t>2.2168E-14</t>
  </si>
  <si>
    <t>Note: The PGI prediction results of income measures in UKB siblings with additional controls (EA or EA PGI). See the note of Extended Fig. 2 for details. CI_05_lower (upper) = the lower (upper) bound of the 95% confidence interval. The column P reports the p-value of the coefficient estimate for the PGI.</t>
  </si>
  <si>
    <t>Effect</t>
  </si>
  <si>
    <t>Estimate</t>
  </si>
  <si>
    <t>Estimate_SE</t>
  </si>
  <si>
    <t>Ratio</t>
  </si>
  <si>
    <t>Ratio_SE</t>
  </si>
  <si>
    <t>Population</t>
  </si>
  <si>
    <t>Direct</t>
  </si>
  <si>
    <t>Note: 'Estimate' is the standardized coefficient estimate of the PGI. `Ratio` is the ratio of the direct genetic effect to the population effect. See Supplementary Note section 5.2 for more details.</t>
  </si>
  <si>
    <t>Estimate INC factor</t>
  </si>
  <si>
    <t>SE INC factor</t>
  </si>
  <si>
    <t>Estimate EA</t>
  </si>
  <si>
    <t>SE EA</t>
  </si>
  <si>
    <t>Estimate NonEA-INC</t>
  </si>
  <si>
    <t>SE NonEA-INC</t>
  </si>
  <si>
    <t>P NonEA-INC</t>
  </si>
  <si>
    <t>P_FDR NonEA-INC</t>
  </si>
  <si>
    <t>Estimate Difference</t>
  </si>
  <si>
    <t>SE Difference</t>
  </si>
  <si>
    <t>P Difference</t>
  </si>
  <si>
    <t>P_FDR Difference</t>
  </si>
  <si>
    <t>Subjective well-being</t>
  </si>
  <si>
    <t>4.4204E-07</t>
  </si>
  <si>
    <t>4.2731E-06</t>
  </si>
  <si>
    <t>-0.2005</t>
  </si>
  <si>
    <t>0.0701</t>
  </si>
  <si>
    <t>4.2366E-03</t>
  </si>
  <si>
    <t>6.1431E-03</t>
  </si>
  <si>
    <t>Parental lifespan</t>
  </si>
  <si>
    <t>2.3888E-01</t>
  </si>
  <si>
    <t>3.6460E-01</t>
  </si>
  <si>
    <t>0.4143</t>
  </si>
  <si>
    <t>3.5147E-15</t>
  </si>
  <si>
    <t>1.6987E-14</t>
  </si>
  <si>
    <t>Cognitive performance</t>
  </si>
  <si>
    <t>3.5528E-01</t>
  </si>
  <si>
    <t>4.6832E-01</t>
  </si>
  <si>
    <t>0.6308</t>
  </si>
  <si>
    <t>0.0359</t>
  </si>
  <si>
    <t>3.7806E-69</t>
  </si>
  <si>
    <t>1.0964E-67</t>
  </si>
  <si>
    <t>General risk tolerance</t>
  </si>
  <si>
    <t>1.6022E-03</t>
  </si>
  <si>
    <t>5.1627E-03</t>
  </si>
  <si>
    <t>-0.1335</t>
  </si>
  <si>
    <t>0.0488</t>
  </si>
  <si>
    <t>6.2090E-03</t>
  </si>
  <si>
    <t>7.8287E-03</t>
  </si>
  <si>
    <t>Chronotype</t>
  </si>
  <si>
    <t>8.4636E-02</t>
  </si>
  <si>
    <t>1.6363E-01</t>
  </si>
  <si>
    <t>-0.1858</t>
  </si>
  <si>
    <t>0.0376</t>
  </si>
  <si>
    <t>7.7559E-07</t>
  </si>
  <si>
    <t>1.4058E-06</t>
  </si>
  <si>
    <t>Sleep duration</t>
  </si>
  <si>
    <t>5.7201E-01</t>
  </si>
  <si>
    <t>6.6353E-01</t>
  </si>
  <si>
    <t>0.1092</t>
  </si>
  <si>
    <t>0.0398</t>
  </si>
  <si>
    <t>6.1284E-03</t>
  </si>
  <si>
    <t>Age of smoking initiation</t>
  </si>
  <si>
    <t>1.9736E-01</t>
  </si>
  <si>
    <t>3.1797E-01</t>
  </si>
  <si>
    <t>0.6620</t>
  </si>
  <si>
    <t>0.0494</t>
  </si>
  <si>
    <t>5.3364E-41</t>
  </si>
  <si>
    <t>7.7377E-40</t>
  </si>
  <si>
    <t>Smoking persistence</t>
  </si>
  <si>
    <t>2.5279E-01</t>
  </si>
  <si>
    <t>3.6654E-01</t>
  </si>
  <si>
    <t>-0.4199</t>
  </si>
  <si>
    <t>0.0594</t>
  </si>
  <si>
    <t>1.4962E-12</t>
  </si>
  <si>
    <t>6.1984E-12</t>
  </si>
  <si>
    <t>Cigarettes per day</t>
  </si>
  <si>
    <t>8.7942E-01</t>
  </si>
  <si>
    <t>8.8755E-01</t>
  </si>
  <si>
    <t>-0.3037</t>
  </si>
  <si>
    <t>0.0500</t>
  </si>
  <si>
    <t>1.2915E-09</t>
  </si>
  <si>
    <t>3.1210E-09</t>
  </si>
  <si>
    <t>Drinks per week</t>
  </si>
  <si>
    <t>6.4357E-02</t>
  </si>
  <si>
    <t>1.4424E-01</t>
  </si>
  <si>
    <t>-0.0369</t>
  </si>
  <si>
    <t>0.0448</t>
  </si>
  <si>
    <t>4.1043E-01</t>
  </si>
  <si>
    <t>4.2509E-01</t>
  </si>
  <si>
    <t>Alcohol dependence</t>
  </si>
  <si>
    <t>3.0584E-01</t>
  </si>
  <si>
    <t>4.2234E-01</t>
  </si>
  <si>
    <t>-0.3732</t>
  </si>
  <si>
    <t>0.0949</t>
  </si>
  <si>
    <t>8.3568E-05</t>
  </si>
  <si>
    <t>1.2755E-04</t>
  </si>
  <si>
    <t>Height</t>
  </si>
  <si>
    <t>1.5601E-04</t>
  </si>
  <si>
    <t>6.4633E-04</t>
  </si>
  <si>
    <t>0.0316</t>
  </si>
  <si>
    <t>4.8584E-01</t>
  </si>
  <si>
    <t>BMI</t>
  </si>
  <si>
    <t>1.4517E-01</t>
  </si>
  <si>
    <t>2.6312E-01</t>
  </si>
  <si>
    <t>-0.3511</t>
  </si>
  <si>
    <t>0.0343</t>
  </si>
  <si>
    <t>1.2330E-24</t>
  </si>
  <si>
    <t>1.1919E-23</t>
  </si>
  <si>
    <t>Waist-to-hip ratio</t>
  </si>
  <si>
    <t>-0.3062</t>
  </si>
  <si>
    <t>0.0351</t>
  </si>
  <si>
    <t>2.6107E-18</t>
  </si>
  <si>
    <t>1.5142E-17</t>
  </si>
  <si>
    <t>Blood pressure</t>
  </si>
  <si>
    <t>4.5428E-01</t>
  </si>
  <si>
    <t>5.4892E-01</t>
  </si>
  <si>
    <t>-0.2068</t>
  </si>
  <si>
    <t>0.0379</t>
  </si>
  <si>
    <t>4.8122E-08</t>
  </si>
  <si>
    <t>9.9680E-08</t>
  </si>
  <si>
    <t>Type 2 diabetes</t>
  </si>
  <si>
    <t>1.8270E-01</t>
  </si>
  <si>
    <t>3.1166E-01</t>
  </si>
  <si>
    <t>-0.3073</t>
  </si>
  <si>
    <t>0.0436</t>
  </si>
  <si>
    <t>1.8750E-12</t>
  </si>
  <si>
    <t>6.7967E-12</t>
  </si>
  <si>
    <t>Triglycerides</t>
  </si>
  <si>
    <t>7.0840E-02</t>
  </si>
  <si>
    <t>1.4674E-01</t>
  </si>
  <si>
    <t>-0.0783</t>
  </si>
  <si>
    <t>0.0482</t>
  </si>
  <si>
    <t>1.0432E-01</t>
  </si>
  <si>
    <t>1.2101E-01</t>
  </si>
  <si>
    <t>ADHD</t>
  </si>
  <si>
    <t>8.3351E-01</t>
  </si>
  <si>
    <t>-0.5287</t>
  </si>
  <si>
    <t>0.0581</t>
  </si>
  <si>
    <t>9.5493E-20</t>
  </si>
  <si>
    <t>6.9233E-19</t>
  </si>
  <si>
    <t>Bipolar disorder</t>
  </si>
  <si>
    <t>6.4660E-02</t>
  </si>
  <si>
    <t>0.1822</t>
  </si>
  <si>
    <t>0.0418</t>
  </si>
  <si>
    <t>1.3224E-05</t>
  </si>
  <si>
    <t>2.2558E-05</t>
  </si>
  <si>
    <t>Schizophrenia</t>
  </si>
  <si>
    <t>6.9334E-10</t>
  </si>
  <si>
    <t>2.0107E-08</t>
  </si>
  <si>
    <t>0.2843</t>
  </si>
  <si>
    <t>0.0435</t>
  </si>
  <si>
    <t>6.4532E-11</t>
  </si>
  <si>
    <t>1.8714E-10</t>
  </si>
  <si>
    <t>Autism spectrum</t>
  </si>
  <si>
    <t>2.8155E-05</t>
  </si>
  <si>
    <t>1.3608E-04</t>
  </si>
  <si>
    <t>0.4494</t>
  </si>
  <si>
    <t>0.0700</t>
  </si>
  <si>
    <t>1.3962E-10</t>
  </si>
  <si>
    <t>3.6809E-10</t>
  </si>
  <si>
    <t>Anorexia nervosa</t>
  </si>
  <si>
    <t>3.9122E-01</t>
  </si>
  <si>
    <t>4.9328E-01</t>
  </si>
  <si>
    <t>0.2940</t>
  </si>
  <si>
    <t>0.0510</t>
  </si>
  <si>
    <t>8.4577E-09</t>
  </si>
  <si>
    <t>1.8867E-08</t>
  </si>
  <si>
    <t>Obsessive compulsive disorder</t>
  </si>
  <si>
    <t>5.3133E-03</t>
  </si>
  <si>
    <t>1.5409E-02</t>
  </si>
  <si>
    <t>0.4868</t>
  </si>
  <si>
    <t>0.0902</t>
  </si>
  <si>
    <t>6.8370E-08</t>
  </si>
  <si>
    <t>1.3218E-07</t>
  </si>
  <si>
    <t>Major depressive disorder</t>
  </si>
  <si>
    <t>2.5458E-05</t>
  </si>
  <si>
    <t>-0.0364</t>
  </si>
  <si>
    <t>0.0416</t>
  </si>
  <si>
    <t>3.8114E-01</t>
  </si>
  <si>
    <t>4.0938E-01</t>
  </si>
  <si>
    <t>Anxiety disorder</t>
  </si>
  <si>
    <t>6.6261E-04</t>
  </si>
  <si>
    <t>2.4020E-03</t>
  </si>
  <si>
    <t>-0.0542</t>
  </si>
  <si>
    <t>0.0609</t>
  </si>
  <si>
    <t>3.7324E-01</t>
  </si>
  <si>
    <t>Neuroticism</t>
  </si>
  <si>
    <t>1.9688E-05</t>
  </si>
  <si>
    <t>-0.0819</t>
  </si>
  <si>
    <t>0.0360</t>
  </si>
  <si>
    <t>2.2920E-02</t>
  </si>
  <si>
    <t>2.7695E-02</t>
  </si>
  <si>
    <t>Stress-related disorder</t>
  </si>
  <si>
    <t>3.3304E-02</t>
  </si>
  <si>
    <t>8.7801E-02</t>
  </si>
  <si>
    <t>-0.2339</t>
  </si>
  <si>
    <t>0.0826</t>
  </si>
  <si>
    <t>4.6216E-03</t>
  </si>
  <si>
    <t>6.3823E-03</t>
  </si>
  <si>
    <t>Cannabis use disorder</t>
  </si>
  <si>
    <t>8.6768E-01</t>
  </si>
  <si>
    <t>-0.4477</t>
  </si>
  <si>
    <t>0.0677</t>
  </si>
  <si>
    <t>3.7752E-11</t>
  </si>
  <si>
    <t>1.2164E-10</t>
  </si>
  <si>
    <t>Cross disorder</t>
  </si>
  <si>
    <t>1.4611E-09</t>
  </si>
  <si>
    <t>2.1186E-08</t>
  </si>
  <si>
    <t>0.1588</t>
  </si>
  <si>
    <t>0.0369</t>
  </si>
  <si>
    <t>1.6987E-05</t>
  </si>
  <si>
    <t>2.7368E-05</t>
  </si>
  <si>
    <t xml:space="preserve">Note: The results were obtained with LDSC. `Difference` refers to the difference between EA and NonEA-INC in their genetic correlation estimates.  </t>
  </si>
  <si>
    <t>Symbol</t>
  </si>
  <si>
    <t>GenomicLocus</t>
  </si>
  <si>
    <t>posMapSNPs</t>
  </si>
  <si>
    <t>eqtlMapSNPs</t>
  </si>
  <si>
    <t>ciMap</t>
  </si>
  <si>
    <t>PLA2G5</t>
  </si>
  <si>
    <t>1</t>
  </si>
  <si>
    <t>Yes</t>
  </si>
  <si>
    <t>PLA2G2C</t>
  </si>
  <si>
    <t>UBXN10</t>
  </si>
  <si>
    <t>CAMK2N1</t>
  </si>
  <si>
    <t>No</t>
  </si>
  <si>
    <t>FAM43B</t>
  </si>
  <si>
    <t>CDA</t>
  </si>
  <si>
    <t>PINK1</t>
  </si>
  <si>
    <t>DDOST</t>
  </si>
  <si>
    <t>RAP1GAP</t>
  </si>
  <si>
    <t>IFI6</t>
  </si>
  <si>
    <t>2</t>
  </si>
  <si>
    <t>PPP1R8</t>
  </si>
  <si>
    <t>XKR8</t>
  </si>
  <si>
    <t>PTAFR</t>
  </si>
  <si>
    <t>DNAJC8</t>
  </si>
  <si>
    <t>ATPIF1</t>
  </si>
  <si>
    <t>SESN2</t>
  </si>
  <si>
    <t>MED18</t>
  </si>
  <si>
    <t>PHACTR4</t>
  </si>
  <si>
    <t>RCC1</t>
  </si>
  <si>
    <t>TRNAU1AP</t>
  </si>
  <si>
    <t>TAF12</t>
  </si>
  <si>
    <t>RAB42</t>
  </si>
  <si>
    <t>GMEB1</t>
  </si>
  <si>
    <t>YTHDF2</t>
  </si>
  <si>
    <t>OPRD1</t>
  </si>
  <si>
    <t>TMEM200B</t>
  </si>
  <si>
    <t>SRSF4</t>
  </si>
  <si>
    <t>MECR</t>
  </si>
  <si>
    <t>PTPRU</t>
  </si>
  <si>
    <t>MATN1</t>
  </si>
  <si>
    <t>LAPTM5</t>
  </si>
  <si>
    <t>SDC3</t>
  </si>
  <si>
    <t>EDN2</t>
  </si>
  <si>
    <t>3</t>
  </si>
  <si>
    <t>FOXJ3</t>
  </si>
  <si>
    <t>ZMYND12</t>
  </si>
  <si>
    <t>PPCS</t>
  </si>
  <si>
    <t>CCDC30</t>
  </si>
  <si>
    <t>PPIH</t>
  </si>
  <si>
    <t>YBX1</t>
  </si>
  <si>
    <t>CCDC23</t>
  </si>
  <si>
    <t>ERMAP</t>
  </si>
  <si>
    <t>ZNF691</t>
  </si>
  <si>
    <t>SLC2A1</t>
  </si>
  <si>
    <t>FAM183A</t>
  </si>
  <si>
    <t>EBNA1BP2</t>
  </si>
  <si>
    <t>WDR65</t>
  </si>
  <si>
    <t>TMEM125</t>
  </si>
  <si>
    <t>C1orf210</t>
  </si>
  <si>
    <t>TIE1</t>
  </si>
  <si>
    <t>MPL</t>
  </si>
  <si>
    <t>CDC20</t>
  </si>
  <si>
    <t>ELOVL1</t>
  </si>
  <si>
    <t>MED8</t>
  </si>
  <si>
    <t>SZT2</t>
  </si>
  <si>
    <t>HYI</t>
  </si>
  <si>
    <t>PTPRF</t>
  </si>
  <si>
    <t>KDM4A</t>
  </si>
  <si>
    <t>ST3GAL3</t>
  </si>
  <si>
    <t>ARTN</t>
  </si>
  <si>
    <t>IPO13</t>
  </si>
  <si>
    <t>DPH2</t>
  </si>
  <si>
    <t>ATP6V0B</t>
  </si>
  <si>
    <t>B4GALT2</t>
  </si>
  <si>
    <t>CCDC24</t>
  </si>
  <si>
    <t>SLC6A9</t>
  </si>
  <si>
    <t>KLF17</t>
  </si>
  <si>
    <t>ERI3</t>
  </si>
  <si>
    <t>TMEM53</t>
  </si>
  <si>
    <t>C1orf228</t>
  </si>
  <si>
    <t>KIF2C</t>
  </si>
  <si>
    <t>CTH</t>
  </si>
  <si>
    <t>4</t>
  </si>
  <si>
    <t>PTGER3</t>
  </si>
  <si>
    <t>ZRANB2</t>
  </si>
  <si>
    <t>NEGR1</t>
  </si>
  <si>
    <t>LRRIQ3</t>
  </si>
  <si>
    <t>FPGT</t>
  </si>
  <si>
    <t>FPGT-TNNI3K</t>
  </si>
  <si>
    <t>TNNI3K</t>
  </si>
  <si>
    <t>LRRC53</t>
  </si>
  <si>
    <t>C1orf173</t>
  </si>
  <si>
    <t>CRYZ</t>
  </si>
  <si>
    <t>TYW3</t>
  </si>
  <si>
    <t>LHX8</t>
  </si>
  <si>
    <t>ACADM</t>
  </si>
  <si>
    <t>GBP6</t>
  </si>
  <si>
    <t>5</t>
  </si>
  <si>
    <t>BARHL2</t>
  </si>
  <si>
    <t>ZNF644</t>
  </si>
  <si>
    <t>CDC7</t>
  </si>
  <si>
    <t>KIAA1107</t>
  </si>
  <si>
    <t>GFI1</t>
  </si>
  <si>
    <t>CNN3</t>
  </si>
  <si>
    <t>7</t>
  </si>
  <si>
    <t>ALG14</t>
  </si>
  <si>
    <t>RWDD3</t>
  </si>
  <si>
    <t>6:7</t>
  </si>
  <si>
    <t>RP11-147C23.1</t>
  </si>
  <si>
    <t>PTBP2</t>
  </si>
  <si>
    <t>DPYD</t>
  </si>
  <si>
    <t>SNX7</t>
  </si>
  <si>
    <t>PRMT6</t>
  </si>
  <si>
    <t>8</t>
  </si>
  <si>
    <t>NTNG1</t>
  </si>
  <si>
    <t>KIF14</t>
  </si>
  <si>
    <t>9</t>
  </si>
  <si>
    <t>GPR25</t>
  </si>
  <si>
    <t>KIF21B</t>
  </si>
  <si>
    <t>PKP1</t>
  </si>
  <si>
    <t>TNNI1</t>
  </si>
  <si>
    <t>PHLDA3</t>
  </si>
  <si>
    <t>CSRP1</t>
  </si>
  <si>
    <t>AC096677.1</t>
  </si>
  <si>
    <t>NAV1</t>
  </si>
  <si>
    <t>IPO9</t>
  </si>
  <si>
    <t>SHISA4</t>
  </si>
  <si>
    <t>LMOD1</t>
  </si>
  <si>
    <t>TIMM17A</t>
  </si>
  <si>
    <t>RNPEP</t>
  </si>
  <si>
    <t>ELF3</t>
  </si>
  <si>
    <t>SYT2</t>
  </si>
  <si>
    <t>RP11-480I12.4</t>
  </si>
  <si>
    <t>ADIPOR1</t>
  </si>
  <si>
    <t>9:10</t>
  </si>
  <si>
    <t>CYB5R1</t>
  </si>
  <si>
    <t>10</t>
  </si>
  <si>
    <t>ZC3H11A</t>
  </si>
  <si>
    <t>ZBED6</t>
  </si>
  <si>
    <t>SNRPE</t>
  </si>
  <si>
    <t>ETNK2</t>
  </si>
  <si>
    <t>REN</t>
  </si>
  <si>
    <t>KISS1</t>
  </si>
  <si>
    <t>GOLT1A</t>
  </si>
  <si>
    <t>PLEKHA6</t>
  </si>
  <si>
    <t>PPP1R15B</t>
  </si>
  <si>
    <t>PIK3C2B</t>
  </si>
  <si>
    <t>MDM4</t>
  </si>
  <si>
    <t>LRRN2</t>
  </si>
  <si>
    <t>NFASC</t>
  </si>
  <si>
    <t>TMEM81</t>
  </si>
  <si>
    <t>RBBP5</t>
  </si>
  <si>
    <t>NUAK2</t>
  </si>
  <si>
    <t>KLHDC8A</t>
  </si>
  <si>
    <t>FH</t>
  </si>
  <si>
    <t>11</t>
  </si>
  <si>
    <t>KMO</t>
  </si>
  <si>
    <t>CHML</t>
  </si>
  <si>
    <t>WDR64</t>
  </si>
  <si>
    <t>EXO1</t>
  </si>
  <si>
    <t>PLD5</t>
  </si>
  <si>
    <t>CEP170</t>
  </si>
  <si>
    <t>AC092782.1</t>
  </si>
  <si>
    <t>SDCCAG8</t>
  </si>
  <si>
    <t>AKT3</t>
  </si>
  <si>
    <t>ZBTB18</t>
  </si>
  <si>
    <t>AL590483.1</t>
  </si>
  <si>
    <t>C1orf100</t>
  </si>
  <si>
    <t>ADSS</t>
  </si>
  <si>
    <t>C1orf101</t>
  </si>
  <si>
    <t>C2orf43</t>
  </si>
  <si>
    <t>12</t>
  </si>
  <si>
    <t>APOB</t>
  </si>
  <si>
    <t>TDRD15</t>
  </si>
  <si>
    <t>KLHL29</t>
  </si>
  <si>
    <t>SF3B14</t>
  </si>
  <si>
    <t>FAM228B</t>
  </si>
  <si>
    <t>ABCG5</t>
  </si>
  <si>
    <t>13</t>
  </si>
  <si>
    <t>LRPPRC</t>
  </si>
  <si>
    <t>PREPL</t>
  </si>
  <si>
    <t>CAMKMT</t>
  </si>
  <si>
    <t>SIX3</t>
  </si>
  <si>
    <t>SIX2</t>
  </si>
  <si>
    <t>VRK2</t>
  </si>
  <si>
    <t>14:15</t>
  </si>
  <si>
    <t>BCL11A</t>
  </si>
  <si>
    <t>PAPOLG</t>
  </si>
  <si>
    <t>REL</t>
  </si>
  <si>
    <t>15</t>
  </si>
  <si>
    <t>PUS10</t>
  </si>
  <si>
    <t>PEX13</t>
  </si>
  <si>
    <t>KIAA1841</t>
  </si>
  <si>
    <t>C2orf74</t>
  </si>
  <si>
    <t>AHSA2</t>
  </si>
  <si>
    <t>USP34</t>
  </si>
  <si>
    <t>XPO1</t>
  </si>
  <si>
    <t>FAM161A</t>
  </si>
  <si>
    <t>CCT4</t>
  </si>
  <si>
    <t>COMMD1</t>
  </si>
  <si>
    <t>WDPCP</t>
  </si>
  <si>
    <t>UGP2</t>
  </si>
  <si>
    <t>CEP68</t>
  </si>
  <si>
    <t>16</t>
  </si>
  <si>
    <t>ACTR2</t>
  </si>
  <si>
    <t>SPRED2</t>
  </si>
  <si>
    <t>MEIS1</t>
  </si>
  <si>
    <t>ETAA1</t>
  </si>
  <si>
    <t>ANKRD36C</t>
  </si>
  <si>
    <t>17</t>
  </si>
  <si>
    <t>LMAN2L</t>
  </si>
  <si>
    <t>CNNM3</t>
  </si>
  <si>
    <t>ANKRD23</t>
  </si>
  <si>
    <t>ANKRD39</t>
  </si>
  <si>
    <t>SEMA4C</t>
  </si>
  <si>
    <t>FAM178B</t>
  </si>
  <si>
    <t>FAHD2B</t>
  </si>
  <si>
    <t>ANKRD36</t>
  </si>
  <si>
    <t>COX5B</t>
  </si>
  <si>
    <t>ZAP70</t>
  </si>
  <si>
    <t>TMEM131</t>
  </si>
  <si>
    <t>VWA3B</t>
  </si>
  <si>
    <t>AC092675.3</t>
  </si>
  <si>
    <t>17:18</t>
  </si>
  <si>
    <t>CNGA3</t>
  </si>
  <si>
    <t>INPP4A</t>
  </si>
  <si>
    <t>COA5</t>
  </si>
  <si>
    <t>UNC50</t>
  </si>
  <si>
    <t>MGAT4A</t>
  </si>
  <si>
    <t>KIAA1211L</t>
  </si>
  <si>
    <t>18</t>
  </si>
  <si>
    <t>TSGA10</t>
  </si>
  <si>
    <t>C2orf15</t>
  </si>
  <si>
    <t>C2ORF15</t>
  </si>
  <si>
    <t>LIPT1</t>
  </si>
  <si>
    <t>MRPL30</t>
  </si>
  <si>
    <t>MITD1</t>
  </si>
  <si>
    <t>LYG2</t>
  </si>
  <si>
    <t>TXNDC9</t>
  </si>
  <si>
    <t>EIF5B</t>
  </si>
  <si>
    <t>REV1</t>
  </si>
  <si>
    <t>AFF3</t>
  </si>
  <si>
    <t>LONRF2</t>
  </si>
  <si>
    <t>AC012493.2</t>
  </si>
  <si>
    <t>CHST10</t>
  </si>
  <si>
    <t>NMS</t>
  </si>
  <si>
    <t>PDCL3</t>
  </si>
  <si>
    <t>NPAS2</t>
  </si>
  <si>
    <t>RPL31</t>
  </si>
  <si>
    <t>TBC1D8</t>
  </si>
  <si>
    <t>CNOT11</t>
  </si>
  <si>
    <t>RNF149</t>
  </si>
  <si>
    <t>CREG2</t>
  </si>
  <si>
    <t>FLJ20373</t>
  </si>
  <si>
    <t>IL1RL2</t>
  </si>
  <si>
    <t>SLC9A4</t>
  </si>
  <si>
    <t>MFSD9</t>
  </si>
  <si>
    <t>19</t>
  </si>
  <si>
    <t>TMEM182</t>
  </si>
  <si>
    <t>MRPS9</t>
  </si>
  <si>
    <t>GPR45</t>
  </si>
  <si>
    <t>AC012360.1</t>
  </si>
  <si>
    <t>TGFBRAP1</t>
  </si>
  <si>
    <t>AC012360.2</t>
  </si>
  <si>
    <t>C2orf49</t>
  </si>
  <si>
    <t>FHL2</t>
  </si>
  <si>
    <t>NCK2</t>
  </si>
  <si>
    <t>C2orf40</t>
  </si>
  <si>
    <t>UXS1</t>
  </si>
  <si>
    <t>SULT1C3</t>
  </si>
  <si>
    <t>LRP1B</t>
  </si>
  <si>
    <t>20</t>
  </si>
  <si>
    <t>KYNU</t>
  </si>
  <si>
    <t>PDK1</t>
  </si>
  <si>
    <t>21</t>
  </si>
  <si>
    <t>RAPGEF4</t>
  </si>
  <si>
    <t>MLTK</t>
  </si>
  <si>
    <t>CDCA7</t>
  </si>
  <si>
    <t>OLA1</t>
  </si>
  <si>
    <t>SP9</t>
  </si>
  <si>
    <t>AC018470.1</t>
  </si>
  <si>
    <t>CIR1</t>
  </si>
  <si>
    <t>SCRN3</t>
  </si>
  <si>
    <t>NUP35</t>
  </si>
  <si>
    <t>22</t>
  </si>
  <si>
    <t>ZNF804A</t>
  </si>
  <si>
    <t>FSIP2</t>
  </si>
  <si>
    <t>AC018867.1</t>
  </si>
  <si>
    <t>22:23</t>
  </si>
  <si>
    <t>AC018867.2</t>
  </si>
  <si>
    <t>ITGAV</t>
  </si>
  <si>
    <t>ZSWIM2</t>
  </si>
  <si>
    <t>23</t>
  </si>
  <si>
    <t>CALCRL</t>
  </si>
  <si>
    <t>TFPI</t>
  </si>
  <si>
    <t>GULP1</t>
  </si>
  <si>
    <t>DIRC1</t>
  </si>
  <si>
    <t>COL3A1</t>
  </si>
  <si>
    <t>COL5A2</t>
  </si>
  <si>
    <t>WDR75</t>
  </si>
  <si>
    <t>SLC40A1</t>
  </si>
  <si>
    <t>ASNSD1</t>
  </si>
  <si>
    <t>ANKAR</t>
  </si>
  <si>
    <t>TMEM194B</t>
  </si>
  <si>
    <t>GLS</t>
  </si>
  <si>
    <t>TMEFF2</t>
  </si>
  <si>
    <t>24</t>
  </si>
  <si>
    <t>SLC39A10</t>
  </si>
  <si>
    <t>MOB4</t>
  </si>
  <si>
    <t>25</t>
  </si>
  <si>
    <t>PLCL1</t>
  </si>
  <si>
    <t>SATB2</t>
  </si>
  <si>
    <t>FTCDNL1</t>
  </si>
  <si>
    <t>ALS2CR12</t>
  </si>
  <si>
    <t>26</t>
  </si>
  <si>
    <t>TRAK2</t>
  </si>
  <si>
    <t>STRADB</t>
  </si>
  <si>
    <t>ALS2CR11</t>
  </si>
  <si>
    <t>TMEM237</t>
  </si>
  <si>
    <t>MPP4</t>
  </si>
  <si>
    <t>ALS2</t>
  </si>
  <si>
    <t>CDK15</t>
  </si>
  <si>
    <t>FZD7</t>
  </si>
  <si>
    <t>AC079354.1</t>
  </si>
  <si>
    <t>SUMO1</t>
  </si>
  <si>
    <t>AC079354.2</t>
  </si>
  <si>
    <t>NOP58</t>
  </si>
  <si>
    <t>BMPR2</t>
  </si>
  <si>
    <t>FAM117B</t>
  </si>
  <si>
    <t>ICA1L</t>
  </si>
  <si>
    <t>WDR12</t>
  </si>
  <si>
    <t>CARF</t>
  </si>
  <si>
    <t>NBEAL1</t>
  </si>
  <si>
    <t>CYP20A1</t>
  </si>
  <si>
    <t>ABI2</t>
  </si>
  <si>
    <t>RAPH1</t>
  </si>
  <si>
    <t>CD28</t>
  </si>
  <si>
    <t>CTLA4</t>
  </si>
  <si>
    <t>ICOS</t>
  </si>
  <si>
    <t>NRP2</t>
  </si>
  <si>
    <t>INO80D</t>
  </si>
  <si>
    <t>ZDBF2</t>
  </si>
  <si>
    <t>ACADL</t>
  </si>
  <si>
    <t>27</t>
  </si>
  <si>
    <t>LANCL1</t>
  </si>
  <si>
    <t>CPS1</t>
  </si>
  <si>
    <t>ERBB4</t>
  </si>
  <si>
    <t>IKZF2</t>
  </si>
  <si>
    <t>SPAG16</t>
  </si>
  <si>
    <t>28</t>
  </si>
  <si>
    <t>VWC2L</t>
  </si>
  <si>
    <t>ABCA12</t>
  </si>
  <si>
    <t>DIS3L2</t>
  </si>
  <si>
    <t>29</t>
  </si>
  <si>
    <t>ECEL1</t>
  </si>
  <si>
    <t>CHRNG</t>
  </si>
  <si>
    <t>TIGD1</t>
  </si>
  <si>
    <t>EIF4E2</t>
  </si>
  <si>
    <t>EFHD1</t>
  </si>
  <si>
    <t>GIGYF2</t>
  </si>
  <si>
    <t>KCNJ13</t>
  </si>
  <si>
    <t>C2orf82</t>
  </si>
  <si>
    <t>NGEF</t>
  </si>
  <si>
    <t>AC106876.2</t>
  </si>
  <si>
    <t>NEU2</t>
  </si>
  <si>
    <t>INPP5D</t>
  </si>
  <si>
    <t>ATG16L1</t>
  </si>
  <si>
    <t>SAG</t>
  </si>
  <si>
    <t>DGKD</t>
  </si>
  <si>
    <t>UGT1A10</t>
  </si>
  <si>
    <t>UGT1A7</t>
  </si>
  <si>
    <t>UGT1A1</t>
  </si>
  <si>
    <t>30</t>
  </si>
  <si>
    <t>TRPM8</t>
  </si>
  <si>
    <t>29:30</t>
  </si>
  <si>
    <t>SPP2</t>
  </si>
  <si>
    <t>ARL4C</t>
  </si>
  <si>
    <t>AC064874.1</t>
  </si>
  <si>
    <t>GBX2</t>
  </si>
  <si>
    <t>ASB18</t>
  </si>
  <si>
    <t>ACKR3</t>
  </si>
  <si>
    <t>COPS8</t>
  </si>
  <si>
    <t>COL6A3</t>
  </si>
  <si>
    <t>AC112721.1</t>
  </si>
  <si>
    <t>ANKRD28</t>
  </si>
  <si>
    <t>31</t>
  </si>
  <si>
    <t>DAZL</t>
  </si>
  <si>
    <t>PLCL2</t>
  </si>
  <si>
    <t>TBC1D5</t>
  </si>
  <si>
    <t>SATB1</t>
  </si>
  <si>
    <t>KCNH8</t>
  </si>
  <si>
    <t>TDGF1</t>
  </si>
  <si>
    <t>32</t>
  </si>
  <si>
    <t>ALS2CL</t>
  </si>
  <si>
    <t>TMIE</t>
  </si>
  <si>
    <t>PRSS50</t>
  </si>
  <si>
    <t>PRSS45</t>
  </si>
  <si>
    <t>PRSS42</t>
  </si>
  <si>
    <t>MYL3</t>
  </si>
  <si>
    <t>PTH1R</t>
  </si>
  <si>
    <t>AC109583.1</t>
  </si>
  <si>
    <t>CCDC12</t>
  </si>
  <si>
    <t>NBEAL2</t>
  </si>
  <si>
    <t>SETD2</t>
  </si>
  <si>
    <t>KIF9</t>
  </si>
  <si>
    <t>KLHL18</t>
  </si>
  <si>
    <t>PTPN23</t>
  </si>
  <si>
    <t>SCAP</t>
  </si>
  <si>
    <t>ELP6</t>
  </si>
  <si>
    <t>CSPG5</t>
  </si>
  <si>
    <t>SMARCC1</t>
  </si>
  <si>
    <t>DHX30</t>
  </si>
  <si>
    <t>MAP4</t>
  </si>
  <si>
    <t>CDC25A</t>
  </si>
  <si>
    <t>CAMP</t>
  </si>
  <si>
    <t>ZNF589</t>
  </si>
  <si>
    <t>NME6</t>
  </si>
  <si>
    <t>SPINK8</t>
  </si>
  <si>
    <t>FBXW12</t>
  </si>
  <si>
    <t>PLXNB1</t>
  </si>
  <si>
    <t>CCDC51</t>
  </si>
  <si>
    <t>TMA7</t>
  </si>
  <si>
    <t>ATRIP</t>
  </si>
  <si>
    <t>TREX1</t>
  </si>
  <si>
    <t>SHISA5</t>
  </si>
  <si>
    <t>PFKFB4</t>
  </si>
  <si>
    <t>UCN2</t>
  </si>
  <si>
    <t>COL7A1</t>
  </si>
  <si>
    <t>UQCRC1</t>
  </si>
  <si>
    <t>TMEM89</t>
  </si>
  <si>
    <t>SLC26A6</t>
  </si>
  <si>
    <t>CELSR3</t>
  </si>
  <si>
    <t>NCKIPSD</t>
  </si>
  <si>
    <t>IP6K2</t>
  </si>
  <si>
    <t>PRKAR2A</t>
  </si>
  <si>
    <t>SLC25A20</t>
  </si>
  <si>
    <t>ARIH2OS</t>
  </si>
  <si>
    <t>ARIH2</t>
  </si>
  <si>
    <t>P4HTM</t>
  </si>
  <si>
    <t>WDR6</t>
  </si>
  <si>
    <t>DALRD3</t>
  </si>
  <si>
    <t>NDUFAF3</t>
  </si>
  <si>
    <t>IMPDH2</t>
  </si>
  <si>
    <t>QRICH1</t>
  </si>
  <si>
    <t>QARS</t>
  </si>
  <si>
    <t>USP19</t>
  </si>
  <si>
    <t>LAMB2</t>
  </si>
  <si>
    <t>CCDC71</t>
  </si>
  <si>
    <t>KLHDC8B</t>
  </si>
  <si>
    <t>C3orf84</t>
  </si>
  <si>
    <t>CCDC36</t>
  </si>
  <si>
    <t>RP11-3B7.1</t>
  </si>
  <si>
    <t>C3orf62</t>
  </si>
  <si>
    <t>USP4</t>
  </si>
  <si>
    <t>GPX1</t>
  </si>
  <si>
    <t>RHOA</t>
  </si>
  <si>
    <t>TCTA</t>
  </si>
  <si>
    <t>AMT</t>
  </si>
  <si>
    <t>NICN1</t>
  </si>
  <si>
    <t>DAG1</t>
  </si>
  <si>
    <t>BSN</t>
  </si>
  <si>
    <t>APEH</t>
  </si>
  <si>
    <t>MST1</t>
  </si>
  <si>
    <t>RNF123</t>
  </si>
  <si>
    <t>AMIGO3</t>
  </si>
  <si>
    <t>GMPPB</t>
  </si>
  <si>
    <t>IP6K1</t>
  </si>
  <si>
    <t>CDHR4</t>
  </si>
  <si>
    <t>FAM212A</t>
  </si>
  <si>
    <t>UBA7</t>
  </si>
  <si>
    <t>TRAIP</t>
  </si>
  <si>
    <t>CAMKV</t>
  </si>
  <si>
    <t>MST1R</t>
  </si>
  <si>
    <t>CTD-2330K9.3</t>
  </si>
  <si>
    <t>MON1A</t>
  </si>
  <si>
    <t>RBM6</t>
  </si>
  <si>
    <t>RBM5</t>
  </si>
  <si>
    <t>SEMA3F</t>
  </si>
  <si>
    <t>GNAT1</t>
  </si>
  <si>
    <t>GNAI2</t>
  </si>
  <si>
    <t>LSMEM2</t>
  </si>
  <si>
    <t>IFRD2</t>
  </si>
  <si>
    <t>HYAL3</t>
  </si>
  <si>
    <t>NAT6</t>
  </si>
  <si>
    <t>HYAL1</t>
  </si>
  <si>
    <t>HYAL2</t>
  </si>
  <si>
    <t>TUSC2</t>
  </si>
  <si>
    <t>RASSF1</t>
  </si>
  <si>
    <t>ZMYND10</t>
  </si>
  <si>
    <t>NPRL2</t>
  </si>
  <si>
    <t>CYB561D2</t>
  </si>
  <si>
    <t>XXcos-LUCA11.5</t>
  </si>
  <si>
    <t>TMEM115</t>
  </si>
  <si>
    <t>CACNA2D2</t>
  </si>
  <si>
    <t>C3orf18</t>
  </si>
  <si>
    <t>HEMK1</t>
  </si>
  <si>
    <t>CISH</t>
  </si>
  <si>
    <t>MAPKAPK3</t>
  </si>
  <si>
    <t>DOCK3</t>
  </si>
  <si>
    <t>MANF</t>
  </si>
  <si>
    <t>RBM15B</t>
  </si>
  <si>
    <t>RAD54L2</t>
  </si>
  <si>
    <t>TEX264</t>
  </si>
  <si>
    <t>GRM2</t>
  </si>
  <si>
    <t>IQCF6</t>
  </si>
  <si>
    <t>IQCF3</t>
  </si>
  <si>
    <t>IQCF1</t>
  </si>
  <si>
    <t>PCBP4</t>
  </si>
  <si>
    <t>ABHD14B</t>
  </si>
  <si>
    <t>ABHD14A</t>
  </si>
  <si>
    <t>RPL29</t>
  </si>
  <si>
    <t>POC1A</t>
  </si>
  <si>
    <t>ALAS1</t>
  </si>
  <si>
    <t>TLR9</t>
  </si>
  <si>
    <t>TWF2</t>
  </si>
  <si>
    <t>PPM1M</t>
  </si>
  <si>
    <t>PBRM1</t>
  </si>
  <si>
    <t>GNL3</t>
  </si>
  <si>
    <t>CADM2</t>
  </si>
  <si>
    <t>33:34</t>
  </si>
  <si>
    <t>PTPLB</t>
  </si>
  <si>
    <t>35</t>
  </si>
  <si>
    <t>MYLK</t>
  </si>
  <si>
    <t>CCDC14</t>
  </si>
  <si>
    <t>ROPN1</t>
  </si>
  <si>
    <t>KALRN</t>
  </si>
  <si>
    <t>UMPS</t>
  </si>
  <si>
    <t>ALDH1L1</t>
  </si>
  <si>
    <t>35:36</t>
  </si>
  <si>
    <t>CCDC37</t>
  </si>
  <si>
    <t>36</t>
  </si>
  <si>
    <t>ZXDC</t>
  </si>
  <si>
    <t>UROC1</t>
  </si>
  <si>
    <t>CHST13</t>
  </si>
  <si>
    <t>C3orf22</t>
  </si>
  <si>
    <t>TXNRD3</t>
  </si>
  <si>
    <t>TXNRD3NB</t>
  </si>
  <si>
    <t>CHCHD6</t>
  </si>
  <si>
    <t>PLXNA1</t>
  </si>
  <si>
    <t>C3orf56</t>
  </si>
  <si>
    <t>TPRA1</t>
  </si>
  <si>
    <t>USP13</t>
  </si>
  <si>
    <t>37</t>
  </si>
  <si>
    <t>PEX5L</t>
  </si>
  <si>
    <t>TTC14</t>
  </si>
  <si>
    <t>CCDC39</t>
  </si>
  <si>
    <t>FXR1</t>
  </si>
  <si>
    <t>DNAJC19</t>
  </si>
  <si>
    <t>SOX2</t>
  </si>
  <si>
    <t>ATP11B</t>
  </si>
  <si>
    <t>WHSC1</t>
  </si>
  <si>
    <t>38</t>
  </si>
  <si>
    <t>NELFA</t>
  </si>
  <si>
    <t>C4orf48</t>
  </si>
  <si>
    <t>NAT8L</t>
  </si>
  <si>
    <t>POLN</t>
  </si>
  <si>
    <t>HAUS3</t>
  </si>
  <si>
    <t>MXD4</t>
  </si>
  <si>
    <t>ZFYVE28</t>
  </si>
  <si>
    <t>RNF4</t>
  </si>
  <si>
    <t>TNIP2</t>
  </si>
  <si>
    <t>SH3BP2</t>
  </si>
  <si>
    <t>ADD1</t>
  </si>
  <si>
    <t>MFSD10</t>
  </si>
  <si>
    <t>NOP14</t>
  </si>
  <si>
    <t>GRK4</t>
  </si>
  <si>
    <t>HTT</t>
  </si>
  <si>
    <t>MSANTD1</t>
  </si>
  <si>
    <t>RGS12</t>
  </si>
  <si>
    <t>HGFAC</t>
  </si>
  <si>
    <t>DOK7</t>
  </si>
  <si>
    <t>LRPAP1</t>
  </si>
  <si>
    <t>AL590235.1</t>
  </si>
  <si>
    <t>LINC00955</t>
  </si>
  <si>
    <t>ADRA2C</t>
  </si>
  <si>
    <t>OTOP1</t>
  </si>
  <si>
    <t>CD38</t>
  </si>
  <si>
    <t>39</t>
  </si>
  <si>
    <t>TAPT1</t>
  </si>
  <si>
    <t>QDPR</t>
  </si>
  <si>
    <t>CLRN2</t>
  </si>
  <si>
    <t>LAP3</t>
  </si>
  <si>
    <t>MED28</t>
  </si>
  <si>
    <t>FAM184B</t>
  </si>
  <si>
    <t>DCAF16</t>
  </si>
  <si>
    <t>NCAPG</t>
  </si>
  <si>
    <t>LCORL</t>
  </si>
  <si>
    <t>SLIT2</t>
  </si>
  <si>
    <t>PACRGL</t>
  </si>
  <si>
    <t>TECRL</t>
  </si>
  <si>
    <t>40</t>
  </si>
  <si>
    <t>EPHA5</t>
  </si>
  <si>
    <t>ODAM</t>
  </si>
  <si>
    <t>EIF4E</t>
  </si>
  <si>
    <t>79</t>
  </si>
  <si>
    <t>DAPP1</t>
  </si>
  <si>
    <t>41</t>
  </si>
  <si>
    <t>DNAJB14</t>
  </si>
  <si>
    <t>H2AFZ</t>
  </si>
  <si>
    <t>DDIT4L</t>
  </si>
  <si>
    <t>EMCN</t>
  </si>
  <si>
    <t>PPP3CA</t>
  </si>
  <si>
    <t>AP001816.1</t>
  </si>
  <si>
    <t>BANK1</t>
  </si>
  <si>
    <t>SLC39A8</t>
  </si>
  <si>
    <t>NFKB1</t>
  </si>
  <si>
    <t>UBE2D3</t>
  </si>
  <si>
    <t>CISD2</t>
  </si>
  <si>
    <t>SLC9B1</t>
  </si>
  <si>
    <t>SLC9B2</t>
  </si>
  <si>
    <t>BDH2</t>
  </si>
  <si>
    <t>CENPE</t>
  </si>
  <si>
    <t>41:42</t>
  </si>
  <si>
    <t>CXXC4</t>
  </si>
  <si>
    <t>42</t>
  </si>
  <si>
    <t>TET2</t>
  </si>
  <si>
    <t>PPA2</t>
  </si>
  <si>
    <t>GSTCD</t>
  </si>
  <si>
    <t>TBCK</t>
  </si>
  <si>
    <t>AIMP1</t>
  </si>
  <si>
    <t>RPS3A</t>
  </si>
  <si>
    <t>43</t>
  </si>
  <si>
    <t>SH3D19</t>
  </si>
  <si>
    <t>PRSS48</t>
  </si>
  <si>
    <t>FAM160A1</t>
  </si>
  <si>
    <t>PET112</t>
  </si>
  <si>
    <t>FBXW7</t>
  </si>
  <si>
    <t>TMEM154</t>
  </si>
  <si>
    <t>TIGD4</t>
  </si>
  <si>
    <t>ARFIP1</t>
  </si>
  <si>
    <t>PDGFC</t>
  </si>
  <si>
    <t>44</t>
  </si>
  <si>
    <t>FAM198B</t>
  </si>
  <si>
    <t>TMEM144</t>
  </si>
  <si>
    <t>C4orf46</t>
  </si>
  <si>
    <t>ETFDH</t>
  </si>
  <si>
    <t>PPID</t>
  </si>
  <si>
    <t>FNIP2</t>
  </si>
  <si>
    <t>C4orf45</t>
  </si>
  <si>
    <t>RAPGEF2</t>
  </si>
  <si>
    <t>ADCY2</t>
  </si>
  <si>
    <t>45</t>
  </si>
  <si>
    <t>C5orf49</t>
  </si>
  <si>
    <t>MTRR</t>
  </si>
  <si>
    <t>FASTKD3</t>
  </si>
  <si>
    <t>PDE4D</t>
  </si>
  <si>
    <t>46</t>
  </si>
  <si>
    <t>FKSG52</t>
  </si>
  <si>
    <t>DEPDC1B</t>
  </si>
  <si>
    <t>ELOVL7</t>
  </si>
  <si>
    <t>ERCC8</t>
  </si>
  <si>
    <t>NDUFAF2</t>
  </si>
  <si>
    <t>AC008498.1</t>
  </si>
  <si>
    <t>SMIM15</t>
  </si>
  <si>
    <t>ZSWIM6</t>
  </si>
  <si>
    <t>C5orf64</t>
  </si>
  <si>
    <t>KIF2A</t>
  </si>
  <si>
    <t>DIMT1</t>
  </si>
  <si>
    <t>46:47</t>
  </si>
  <si>
    <t>IPO11</t>
  </si>
  <si>
    <t>HTR1A</t>
  </si>
  <si>
    <t>47</t>
  </si>
  <si>
    <t>RNF180</t>
  </si>
  <si>
    <t>RGS7BP</t>
  </si>
  <si>
    <t>FAM159B</t>
  </si>
  <si>
    <t>SREK1IP1</t>
  </si>
  <si>
    <t>CWC27</t>
  </si>
  <si>
    <t>CD180</t>
  </si>
  <si>
    <t>48</t>
  </si>
  <si>
    <t>COX7C</t>
  </si>
  <si>
    <t>49</t>
  </si>
  <si>
    <t>AC008394.1</t>
  </si>
  <si>
    <t>RASA1</t>
  </si>
  <si>
    <t>CCNH</t>
  </si>
  <si>
    <t>TMEM161B</t>
  </si>
  <si>
    <t>49:50</t>
  </si>
  <si>
    <t>MEF2C</t>
  </si>
  <si>
    <t>CETN3</t>
  </si>
  <si>
    <t>MBLAC2</t>
  </si>
  <si>
    <t>POLR3G</t>
  </si>
  <si>
    <t>LYSMD3</t>
  </si>
  <si>
    <t>GPR98</t>
  </si>
  <si>
    <t>ARRDC3</t>
  </si>
  <si>
    <t>49:51</t>
  </si>
  <si>
    <t>NR2F1</t>
  </si>
  <si>
    <t>51</t>
  </si>
  <si>
    <t>FAM172A</t>
  </si>
  <si>
    <t>POU5F2</t>
  </si>
  <si>
    <t>KIAA0825</t>
  </si>
  <si>
    <t>ANKRD32</t>
  </si>
  <si>
    <t>MCTP1</t>
  </si>
  <si>
    <t>TTC37</t>
  </si>
  <si>
    <t>ARSK</t>
  </si>
  <si>
    <t>GPR150</t>
  </si>
  <si>
    <t>RFESD</t>
  </si>
  <si>
    <t>SLCO4C1</t>
  </si>
  <si>
    <t>52</t>
  </si>
  <si>
    <t>C5orf30</t>
  </si>
  <si>
    <t>NUDT12</t>
  </si>
  <si>
    <t>EFNA5</t>
  </si>
  <si>
    <t>52:53</t>
  </si>
  <si>
    <t>FBXL17</t>
  </si>
  <si>
    <t>53</t>
  </si>
  <si>
    <t>SRFBP1</t>
  </si>
  <si>
    <t>54</t>
  </si>
  <si>
    <t>LOX</t>
  </si>
  <si>
    <t>ZNF474</t>
  </si>
  <si>
    <t>SNCAIP</t>
  </si>
  <si>
    <t>SNX2</t>
  </si>
  <si>
    <t>SNX24</t>
  </si>
  <si>
    <t>PPIC</t>
  </si>
  <si>
    <t>PRDM6</t>
  </si>
  <si>
    <t>CEP120</t>
  </si>
  <si>
    <t>CSNK1G3</t>
  </si>
  <si>
    <t>ZNF608</t>
  </si>
  <si>
    <t>GRAMD3</t>
  </si>
  <si>
    <t>ALDH7A1</t>
  </si>
  <si>
    <t>PHAX</t>
  </si>
  <si>
    <t>C5orf48</t>
  </si>
  <si>
    <t>LMNB1</t>
  </si>
  <si>
    <t>NRG2</t>
  </si>
  <si>
    <t>55</t>
  </si>
  <si>
    <t>PCDHA9</t>
  </si>
  <si>
    <t>PCDHB15</t>
  </si>
  <si>
    <t>ARAP3</t>
  </si>
  <si>
    <t>PCDH1</t>
  </si>
  <si>
    <t>KIAA0141</t>
  </si>
  <si>
    <t>PCDH12</t>
  </si>
  <si>
    <t>RNF14</t>
  </si>
  <si>
    <t>GNPDA1</t>
  </si>
  <si>
    <t>NDFIP1</t>
  </si>
  <si>
    <t>FGF1</t>
  </si>
  <si>
    <t>ARHGAP26</t>
  </si>
  <si>
    <t>RARS</t>
  </si>
  <si>
    <t>56</t>
  </si>
  <si>
    <t>PANK3</t>
  </si>
  <si>
    <t>SLIT3</t>
  </si>
  <si>
    <t>SPDL1</t>
  </si>
  <si>
    <t>DOCK2</t>
  </si>
  <si>
    <t>FAM196B</t>
  </si>
  <si>
    <t>FOXI1</t>
  </si>
  <si>
    <t>KCNIP1</t>
  </si>
  <si>
    <t>UBTD2</t>
  </si>
  <si>
    <t>GCNT2</t>
  </si>
  <si>
    <t>57</t>
  </si>
  <si>
    <t>MAK</t>
  </si>
  <si>
    <t>GCM2</t>
  </si>
  <si>
    <t>ELOVL2</t>
  </si>
  <si>
    <t>SMIM13</t>
  </si>
  <si>
    <t>ERVFRD-1</t>
  </si>
  <si>
    <t>TMEM170B</t>
  </si>
  <si>
    <t>ADTRP</t>
  </si>
  <si>
    <t>HIVEP1</t>
  </si>
  <si>
    <t>EDN1</t>
  </si>
  <si>
    <t>PHACTR1</t>
  </si>
  <si>
    <t>TBC1D7</t>
  </si>
  <si>
    <t>57:58</t>
  </si>
  <si>
    <t>RANBP9</t>
  </si>
  <si>
    <t>58</t>
  </si>
  <si>
    <t>MCUR1</t>
  </si>
  <si>
    <t>RNF182</t>
  </si>
  <si>
    <t>CD83</t>
  </si>
  <si>
    <t>JARID2</t>
  </si>
  <si>
    <t>DTNBP1</t>
  </si>
  <si>
    <t>GMPR</t>
  </si>
  <si>
    <t>SCGN</t>
  </si>
  <si>
    <t>59</t>
  </si>
  <si>
    <t>SLC17A2</t>
  </si>
  <si>
    <t>TRIM38</t>
  </si>
  <si>
    <t>HIST1H1A</t>
  </si>
  <si>
    <t>HIST1H3A</t>
  </si>
  <si>
    <t>HIST1H4A</t>
  </si>
  <si>
    <t>HIST1H4B</t>
  </si>
  <si>
    <t>HIST1H3B</t>
  </si>
  <si>
    <t>HIST1H2AB</t>
  </si>
  <si>
    <t>HIST1H1C</t>
  </si>
  <si>
    <t>HFE</t>
  </si>
  <si>
    <t>HIST1H4C</t>
  </si>
  <si>
    <t>HIST1H1T</t>
  </si>
  <si>
    <t>HIST1H2BD</t>
  </si>
  <si>
    <t>HIST1H2BE</t>
  </si>
  <si>
    <t>HIST1H4D</t>
  </si>
  <si>
    <t>HIST1H3D</t>
  </si>
  <si>
    <t>HIST1H2AD</t>
  </si>
  <si>
    <t>HIST1H2BF</t>
  </si>
  <si>
    <t>HIST1H4E</t>
  </si>
  <si>
    <t>HIST1H2BG</t>
  </si>
  <si>
    <t>HIST1H2AE</t>
  </si>
  <si>
    <t>HIST1H3E</t>
  </si>
  <si>
    <t>HIST1H1D</t>
  </si>
  <si>
    <t>HIST1H4F</t>
  </si>
  <si>
    <t>HIST1H4G</t>
  </si>
  <si>
    <t>HIST1H3F</t>
  </si>
  <si>
    <t>HIST1H2BH</t>
  </si>
  <si>
    <t>HIST1H3G</t>
  </si>
  <si>
    <t>HIST1H2BI</t>
  </si>
  <si>
    <t>HIST1H4H</t>
  </si>
  <si>
    <t>BTN3A2</t>
  </si>
  <si>
    <t>BTN2A2</t>
  </si>
  <si>
    <t>BTN3A1</t>
  </si>
  <si>
    <t>BTN3A3</t>
  </si>
  <si>
    <t>BTN2A1</t>
  </si>
  <si>
    <t>BTN1A1</t>
  </si>
  <si>
    <t>HMGN4</t>
  </si>
  <si>
    <t>ABT1</t>
  </si>
  <si>
    <t>ZNF322</t>
  </si>
  <si>
    <t>HIST1H2BJ</t>
  </si>
  <si>
    <t>HIST1H2AG</t>
  </si>
  <si>
    <t>HIST1H2BK</t>
  </si>
  <si>
    <t>HIST1H4I</t>
  </si>
  <si>
    <t>HIST1H2AH</t>
  </si>
  <si>
    <t>PRSS16</t>
  </si>
  <si>
    <t>POM121L2</t>
  </si>
  <si>
    <t>ZNF184</t>
  </si>
  <si>
    <t>HIST1H2BL</t>
  </si>
  <si>
    <t>HIST1H2AI</t>
  </si>
  <si>
    <t>HIST1H3H</t>
  </si>
  <si>
    <t>HIST1H2AJ</t>
  </si>
  <si>
    <t>HIST1H2BM</t>
  </si>
  <si>
    <t>HIST1H4J</t>
  </si>
  <si>
    <t>HIST1H4K</t>
  </si>
  <si>
    <t>HIST1H2AK</t>
  </si>
  <si>
    <t>HIST1H2BN</t>
  </si>
  <si>
    <t>HIST1H2AL</t>
  </si>
  <si>
    <t>HIST1H1B</t>
  </si>
  <si>
    <t>HIST1H3I</t>
  </si>
  <si>
    <t>HIST1H4L</t>
  </si>
  <si>
    <t>HIST1H3J</t>
  </si>
  <si>
    <t>HIST1H2AM</t>
  </si>
  <si>
    <t>HIST1H2BO</t>
  </si>
  <si>
    <t>OR2B2</t>
  </si>
  <si>
    <t>OR2B6</t>
  </si>
  <si>
    <t>ZSCAN16</t>
  </si>
  <si>
    <t>ZKSCAN8</t>
  </si>
  <si>
    <t>ZSCAN9</t>
  </si>
  <si>
    <t>ZKSCAN4</t>
  </si>
  <si>
    <t>NKAPL</t>
  </si>
  <si>
    <t>PGBD1</t>
  </si>
  <si>
    <t>ZKSCAN3</t>
  </si>
  <si>
    <t>TRIM27</t>
  </si>
  <si>
    <t>C6orf100</t>
  </si>
  <si>
    <t>ZNF311</t>
  </si>
  <si>
    <t>CPNE5</t>
  </si>
  <si>
    <t>60</t>
  </si>
  <si>
    <t>PPIL1</t>
  </si>
  <si>
    <t>C6orf89</t>
  </si>
  <si>
    <t>TMEM217</t>
  </si>
  <si>
    <t>TBC1D22B</t>
  </si>
  <si>
    <t>RNF8</t>
  </si>
  <si>
    <t>CMTR1</t>
  </si>
  <si>
    <t>CCDC167</t>
  </si>
  <si>
    <t>MDGA1</t>
  </si>
  <si>
    <t>BTBD9</t>
  </si>
  <si>
    <t>GLO1</t>
  </si>
  <si>
    <t>DNAH8</t>
  </si>
  <si>
    <t>FUT9</t>
  </si>
  <si>
    <t>61</t>
  </si>
  <si>
    <t>FHL5</t>
  </si>
  <si>
    <t>GPR63</t>
  </si>
  <si>
    <t>NDUFAF4</t>
  </si>
  <si>
    <t>MMS22L</t>
  </si>
  <si>
    <t>POU3F2</t>
  </si>
  <si>
    <t>FBXL4</t>
  </si>
  <si>
    <t>FAXC</t>
  </si>
  <si>
    <t>COQ3</t>
  </si>
  <si>
    <t>PNISR</t>
  </si>
  <si>
    <t>PRDM13</t>
  </si>
  <si>
    <t>WISP3</t>
  </si>
  <si>
    <t>62</t>
  </si>
  <si>
    <t>TUBE1</t>
  </si>
  <si>
    <t>FAM229B</t>
  </si>
  <si>
    <t>LAMA4</t>
  </si>
  <si>
    <t>RFPL4B</t>
  </si>
  <si>
    <t>MARCKS</t>
  </si>
  <si>
    <t>NT5DC1</t>
  </si>
  <si>
    <t>62:63</t>
  </si>
  <si>
    <t>TSPYL4</t>
  </si>
  <si>
    <t>63</t>
  </si>
  <si>
    <t>DSE</t>
  </si>
  <si>
    <t>RWDD1</t>
  </si>
  <si>
    <t>RFX6</t>
  </si>
  <si>
    <t>ROS1</t>
  </si>
  <si>
    <t>GOPC</t>
  </si>
  <si>
    <t>DCBLD1</t>
  </si>
  <si>
    <t>SLC35F1</t>
  </si>
  <si>
    <t>CEP85L</t>
  </si>
  <si>
    <t>PLN</t>
  </si>
  <si>
    <t>MCM9</t>
  </si>
  <si>
    <t>ASF1A</t>
  </si>
  <si>
    <t>FAM184A</t>
  </si>
  <si>
    <t>TBC1D32</t>
  </si>
  <si>
    <t>GJA1</t>
  </si>
  <si>
    <t>TPD52L1</t>
  </si>
  <si>
    <t>64</t>
  </si>
  <si>
    <t>HINT3</t>
  </si>
  <si>
    <t>TRMT11</t>
  </si>
  <si>
    <t>CENPW</t>
  </si>
  <si>
    <t>RSPO3</t>
  </si>
  <si>
    <t>RNF146</t>
  </si>
  <si>
    <t>ECHDC1</t>
  </si>
  <si>
    <t>SOGA3</t>
  </si>
  <si>
    <t>CCDC28A</t>
  </si>
  <si>
    <t>65</t>
  </si>
  <si>
    <t>ECT2L</t>
  </si>
  <si>
    <t>REPS1</t>
  </si>
  <si>
    <t>ABRACL</t>
  </si>
  <si>
    <t>HECA</t>
  </si>
  <si>
    <t>TXLNB</t>
  </si>
  <si>
    <t>CITED2</t>
  </si>
  <si>
    <t>NMBR</t>
  </si>
  <si>
    <t>GJE1</t>
  </si>
  <si>
    <t>VTA1</t>
  </si>
  <si>
    <t>GPR126</t>
  </si>
  <si>
    <t>ESR1</t>
  </si>
  <si>
    <t>66</t>
  </si>
  <si>
    <t>MYCT1</t>
  </si>
  <si>
    <t>VIP</t>
  </si>
  <si>
    <t>INTS1</t>
  </si>
  <si>
    <t>67</t>
  </si>
  <si>
    <t>TMEM184A</t>
  </si>
  <si>
    <t>PSMG3</t>
  </si>
  <si>
    <t>ELFN1</t>
  </si>
  <si>
    <t>AC074389.6</t>
  </si>
  <si>
    <t>MAD1L1</t>
  </si>
  <si>
    <t>FTSJ2</t>
  </si>
  <si>
    <t>NUDT1</t>
  </si>
  <si>
    <t>SNX8</t>
  </si>
  <si>
    <t>C1GALT1</t>
  </si>
  <si>
    <t>68</t>
  </si>
  <si>
    <t>COL28A1</t>
  </si>
  <si>
    <t>MIOS</t>
  </si>
  <si>
    <t>RPA3</t>
  </si>
  <si>
    <t>RPA3-AS1</t>
  </si>
  <si>
    <t>GLCCI1</t>
  </si>
  <si>
    <t>ICA1</t>
  </si>
  <si>
    <t>NXPH1</t>
  </si>
  <si>
    <t>NDUFA4</t>
  </si>
  <si>
    <t>PHF14</t>
  </si>
  <si>
    <t>ABCA13</t>
  </si>
  <si>
    <t>69</t>
  </si>
  <si>
    <t>BAZ1B</t>
  </si>
  <si>
    <t>70</t>
  </si>
  <si>
    <t>EIF4H</t>
  </si>
  <si>
    <t>HIP1</t>
  </si>
  <si>
    <t>CCL24</t>
  </si>
  <si>
    <t>RHBDD2</t>
  </si>
  <si>
    <t>POR</t>
  </si>
  <si>
    <t>STYXL1</t>
  </si>
  <si>
    <t>MDH2</t>
  </si>
  <si>
    <t>SRRM3</t>
  </si>
  <si>
    <t>HSPB1</t>
  </si>
  <si>
    <t>YWHAG</t>
  </si>
  <si>
    <t>POMZP3</t>
  </si>
  <si>
    <t>RSBN1L</t>
  </si>
  <si>
    <t>SEMA3E</t>
  </si>
  <si>
    <t>71</t>
  </si>
  <si>
    <t>GRM3</t>
  </si>
  <si>
    <t>KIAA1324L</t>
  </si>
  <si>
    <t>DMTF1</t>
  </si>
  <si>
    <t>TMEM243</t>
  </si>
  <si>
    <t>CROT</t>
  </si>
  <si>
    <t>ADAM22</t>
  </si>
  <si>
    <t>STEAP4</t>
  </si>
  <si>
    <t>C7orf62</t>
  </si>
  <si>
    <t>STEAP1</t>
  </si>
  <si>
    <t>72</t>
  </si>
  <si>
    <t>STEAP2</t>
  </si>
  <si>
    <t>GTPBP10</t>
  </si>
  <si>
    <t>MTERF</t>
  </si>
  <si>
    <t>LRRD1</t>
  </si>
  <si>
    <t>ERVW-1</t>
  </si>
  <si>
    <t>PEX1</t>
  </si>
  <si>
    <t>RBM48</t>
  </si>
  <si>
    <t>FAM133B</t>
  </si>
  <si>
    <t>CDK6</t>
  </si>
  <si>
    <t>SAMD9L</t>
  </si>
  <si>
    <t>HEPACAM2</t>
  </si>
  <si>
    <t>COL1A2</t>
  </si>
  <si>
    <t>CPSF4</t>
  </si>
  <si>
    <t>73</t>
  </si>
  <si>
    <t>ZNF789</t>
  </si>
  <si>
    <t>ZKSCAN5</t>
  </si>
  <si>
    <t>CYP3A43</t>
  </si>
  <si>
    <t>TRIM4</t>
  </si>
  <si>
    <t>GJC3</t>
  </si>
  <si>
    <t>ZKSCAN1</t>
  </si>
  <si>
    <t>ZSCAN21</t>
  </si>
  <si>
    <t>ZNF3</t>
  </si>
  <si>
    <t>COPS6</t>
  </si>
  <si>
    <t>MCM7</t>
  </si>
  <si>
    <t>AP4M1</t>
  </si>
  <si>
    <t>TAF6</t>
  </si>
  <si>
    <t>CNPY4</t>
  </si>
  <si>
    <t>MBLAC1</t>
  </si>
  <si>
    <t>LAMTOR4</t>
  </si>
  <si>
    <t>C7orf43</t>
  </si>
  <si>
    <t>GAL3ST4</t>
  </si>
  <si>
    <t>GPC2</t>
  </si>
  <si>
    <t>STAG3</t>
  </si>
  <si>
    <t>GATS</t>
  </si>
  <si>
    <t>PVRIG</t>
  </si>
  <si>
    <t>SPDYE3</t>
  </si>
  <si>
    <t>PILRB</t>
  </si>
  <si>
    <t>PILRA</t>
  </si>
  <si>
    <t>ZCWPW1</t>
  </si>
  <si>
    <t>MEPCE</t>
  </si>
  <si>
    <t>PPP1R35</t>
  </si>
  <si>
    <t>C7orf61</t>
  </si>
  <si>
    <t>TSC22D4</t>
  </si>
  <si>
    <t>NYAP1</t>
  </si>
  <si>
    <t>AGFG2</t>
  </si>
  <si>
    <t>LRCH4</t>
  </si>
  <si>
    <t>SAP25</t>
  </si>
  <si>
    <t>FBXO24</t>
  </si>
  <si>
    <t>PCOLCE</t>
  </si>
  <si>
    <t>MOSPD3</t>
  </si>
  <si>
    <t>TFR2</t>
  </si>
  <si>
    <t>GNB2</t>
  </si>
  <si>
    <t>GIGYF1</t>
  </si>
  <si>
    <t>POP7</t>
  </si>
  <si>
    <t>EPHB4</t>
  </si>
  <si>
    <t>TRIP6</t>
  </si>
  <si>
    <t>SRRT</t>
  </si>
  <si>
    <t>UFSP1</t>
  </si>
  <si>
    <t>ACHE</t>
  </si>
  <si>
    <t>MUC17</t>
  </si>
  <si>
    <t>SERPINE1</t>
  </si>
  <si>
    <t>VGF</t>
  </si>
  <si>
    <t>NAT16</t>
  </si>
  <si>
    <t>MOGAT3</t>
  </si>
  <si>
    <t>PLOD3</t>
  </si>
  <si>
    <t>ZNHIT1</t>
  </si>
  <si>
    <t>FIS1</t>
  </si>
  <si>
    <t>LRRC17</t>
  </si>
  <si>
    <t>74</t>
  </si>
  <si>
    <t>NAPEPLD</t>
  </si>
  <si>
    <t>PMPCB</t>
  </si>
  <si>
    <t>DNAJC2</t>
  </si>
  <si>
    <t>PSMC2</t>
  </si>
  <si>
    <t>SLC26A5</t>
  </si>
  <si>
    <t>RELN</t>
  </si>
  <si>
    <t>ORC5</t>
  </si>
  <si>
    <t>LHFPL3</t>
  </si>
  <si>
    <t>KMT2E</t>
  </si>
  <si>
    <t>SRPK2</t>
  </si>
  <si>
    <t>PUS7</t>
  </si>
  <si>
    <t>RINT1</t>
  </si>
  <si>
    <t>EFCAB10</t>
  </si>
  <si>
    <t>SYPL1</t>
  </si>
  <si>
    <t>COG5</t>
  </si>
  <si>
    <t>DUS4L</t>
  </si>
  <si>
    <t>BCAP29</t>
  </si>
  <si>
    <t>LAMB1</t>
  </si>
  <si>
    <t>SLC13A1</t>
  </si>
  <si>
    <t>75</t>
  </si>
  <si>
    <t>SPAM1</t>
  </si>
  <si>
    <t>GPR37</t>
  </si>
  <si>
    <t>POT1</t>
  </si>
  <si>
    <t>GRM8</t>
  </si>
  <si>
    <t>PODXL</t>
  </si>
  <si>
    <t>76</t>
  </si>
  <si>
    <t>PLXNA4</t>
  </si>
  <si>
    <t>AC009365.3</t>
  </si>
  <si>
    <t>CHCHD3</t>
  </si>
  <si>
    <t>EXOC4</t>
  </si>
  <si>
    <t>LRGUK</t>
  </si>
  <si>
    <t>SLC35B4</t>
  </si>
  <si>
    <t>AKR1B1</t>
  </si>
  <si>
    <t>AKR1B10</t>
  </si>
  <si>
    <t>AKR1B15</t>
  </si>
  <si>
    <t>BPGM</t>
  </si>
  <si>
    <t>AGBL3</t>
  </si>
  <si>
    <t>ZNF783</t>
  </si>
  <si>
    <t>77</t>
  </si>
  <si>
    <t>KRBA1</t>
  </si>
  <si>
    <t>ZNF862</t>
  </si>
  <si>
    <t>ACTR3C</t>
  </si>
  <si>
    <t>LRRC61</t>
  </si>
  <si>
    <t>ZBED6CL</t>
  </si>
  <si>
    <t>REPIN1</t>
  </si>
  <si>
    <t>ZNF775</t>
  </si>
  <si>
    <t>GIMAP8</t>
  </si>
  <si>
    <t>NOS3</t>
  </si>
  <si>
    <t>ATG9B</t>
  </si>
  <si>
    <t>ABCB8</t>
  </si>
  <si>
    <t>ASIC3</t>
  </si>
  <si>
    <t>CDK5</t>
  </si>
  <si>
    <t>SLC4A2</t>
  </si>
  <si>
    <t>FASTK</t>
  </si>
  <si>
    <t>TMUB1</t>
  </si>
  <si>
    <t>AGAP3</t>
  </si>
  <si>
    <t>GBX1</t>
  </si>
  <si>
    <t>ABCF2</t>
  </si>
  <si>
    <t>CHPF2</t>
  </si>
  <si>
    <t>SMARCD3</t>
  </si>
  <si>
    <t>NUB1</t>
  </si>
  <si>
    <t>WDR86</t>
  </si>
  <si>
    <t>RHEB</t>
  </si>
  <si>
    <t>GALNT11</t>
  </si>
  <si>
    <t>MYOM2</t>
  </si>
  <si>
    <t>78</t>
  </si>
  <si>
    <t>CSMD1</t>
  </si>
  <si>
    <t>MCPH1</t>
  </si>
  <si>
    <t>AGPAT5</t>
  </si>
  <si>
    <t>DEFB1</t>
  </si>
  <si>
    <t>SGCZ</t>
  </si>
  <si>
    <t>GTF2E2</t>
  </si>
  <si>
    <t>80</t>
  </si>
  <si>
    <t>GSR</t>
  </si>
  <si>
    <t>PPP2CB</t>
  </si>
  <si>
    <t>TEX15</t>
  </si>
  <si>
    <t>PURG</t>
  </si>
  <si>
    <t>WRN</t>
  </si>
  <si>
    <t>FAM150A</t>
  </si>
  <si>
    <t>81</t>
  </si>
  <si>
    <t>OPRK1</t>
  </si>
  <si>
    <t>RP1</t>
  </si>
  <si>
    <t>XKR4</t>
  </si>
  <si>
    <t>81:82</t>
  </si>
  <si>
    <t>RP11-386G21.1</t>
  </si>
  <si>
    <t>RP11-386G21.2</t>
  </si>
  <si>
    <t>TMEM68</t>
  </si>
  <si>
    <t>TGS1</t>
  </si>
  <si>
    <t>LYN</t>
  </si>
  <si>
    <t>MOS</t>
  </si>
  <si>
    <t>PLAG1</t>
  </si>
  <si>
    <t>CHCHD7</t>
  </si>
  <si>
    <t>PENK</t>
  </si>
  <si>
    <t>82</t>
  </si>
  <si>
    <t>IMPAD1</t>
  </si>
  <si>
    <t>BHLHE22</t>
  </si>
  <si>
    <t>83</t>
  </si>
  <si>
    <t>CYP7B1</t>
  </si>
  <si>
    <t>ADHFE1</t>
  </si>
  <si>
    <t>OTUD6B</t>
  </si>
  <si>
    <t>84</t>
  </si>
  <si>
    <t>RUNX1T1</t>
  </si>
  <si>
    <t>TRIQK</t>
  </si>
  <si>
    <t>AC117834.1</t>
  </si>
  <si>
    <t>C8orf87</t>
  </si>
  <si>
    <t>AC016885.1</t>
  </si>
  <si>
    <t>FAM92A1</t>
  </si>
  <si>
    <t>RBM12B</t>
  </si>
  <si>
    <t>RBM12B-AS1</t>
  </si>
  <si>
    <t>TMEM67</t>
  </si>
  <si>
    <t>PDP1</t>
  </si>
  <si>
    <t>CDH17</t>
  </si>
  <si>
    <t>GEM</t>
  </si>
  <si>
    <t>RAD54B</t>
  </si>
  <si>
    <t>FSBP</t>
  </si>
  <si>
    <t>MED30</t>
  </si>
  <si>
    <t>85:86</t>
  </si>
  <si>
    <t>EXT1</t>
  </si>
  <si>
    <t>SAMD12</t>
  </si>
  <si>
    <t>AC023590.1</t>
  </si>
  <si>
    <t>TNFRSF11B</t>
  </si>
  <si>
    <t>COLEC10</t>
  </si>
  <si>
    <t>MAL2</t>
  </si>
  <si>
    <t>86</t>
  </si>
  <si>
    <t>NOV</t>
  </si>
  <si>
    <t>ENPP2</t>
  </si>
  <si>
    <t>TAF2</t>
  </si>
  <si>
    <t>DEPTOR</t>
  </si>
  <si>
    <t>DMRT1</t>
  </si>
  <si>
    <t>87</t>
  </si>
  <si>
    <t>DMRT2</t>
  </si>
  <si>
    <t>VLDLR</t>
  </si>
  <si>
    <t>KCNV2</t>
  </si>
  <si>
    <t>IFNA7</t>
  </si>
  <si>
    <t>88</t>
  </si>
  <si>
    <t>IFNA10</t>
  </si>
  <si>
    <t>IFNA16</t>
  </si>
  <si>
    <t>IFNA17</t>
  </si>
  <si>
    <t>IFNA14</t>
  </si>
  <si>
    <t>IFNA5</t>
  </si>
  <si>
    <t>IFNE</t>
  </si>
  <si>
    <t>MTAP</t>
  </si>
  <si>
    <t>RP11-145E5.5</t>
  </si>
  <si>
    <t>DMRTA1</t>
  </si>
  <si>
    <t>ELAVL2</t>
  </si>
  <si>
    <t>IZUMO3</t>
  </si>
  <si>
    <t>PSAT1</t>
  </si>
  <si>
    <t>89</t>
  </si>
  <si>
    <t>TLE4</t>
  </si>
  <si>
    <t>TLE1</t>
  </si>
  <si>
    <t>SPATA31D1</t>
  </si>
  <si>
    <t>ZNF484</t>
  </si>
  <si>
    <t>90</t>
  </si>
  <si>
    <t>FGD3</t>
  </si>
  <si>
    <t>SUSD3</t>
  </si>
  <si>
    <t>C9orf89</t>
  </si>
  <si>
    <t>NINJ1</t>
  </si>
  <si>
    <t>WNK2</t>
  </si>
  <si>
    <t>C9orf129</t>
  </si>
  <si>
    <t>FAM120AOS</t>
  </si>
  <si>
    <t>FAM120A</t>
  </si>
  <si>
    <t>PHF2</t>
  </si>
  <si>
    <t>BARX1</t>
  </si>
  <si>
    <t>NUTM2F</t>
  </si>
  <si>
    <t>91</t>
  </si>
  <si>
    <t>HIATL1</t>
  </si>
  <si>
    <t>FBP2</t>
  </si>
  <si>
    <t>FBP1</t>
  </si>
  <si>
    <t>C9orf3</t>
  </si>
  <si>
    <t>PTCH1</t>
  </si>
  <si>
    <t>ERCC6L2</t>
  </si>
  <si>
    <t>90:91</t>
  </si>
  <si>
    <t>HSD17B3</t>
  </si>
  <si>
    <t>SLC35D2</t>
  </si>
  <si>
    <t>ZNF367</t>
  </si>
  <si>
    <t>HABP4</t>
  </si>
  <si>
    <t>CDC14B</t>
  </si>
  <si>
    <t>AAED1</t>
  </si>
  <si>
    <t>ZNF510</t>
  </si>
  <si>
    <t>ZNF782</t>
  </si>
  <si>
    <t>HIATL2</t>
  </si>
  <si>
    <t>NUTM2G</t>
  </si>
  <si>
    <t>CTSV</t>
  </si>
  <si>
    <t>CCDC180</t>
  </si>
  <si>
    <t>TDRD7</t>
  </si>
  <si>
    <t>TMOD1</t>
  </si>
  <si>
    <t>FBXW2</t>
  </si>
  <si>
    <t>93</t>
  </si>
  <si>
    <t>CNTRL</t>
  </si>
  <si>
    <t>92</t>
  </si>
  <si>
    <t>RAB14</t>
  </si>
  <si>
    <t>DAB2IP</t>
  </si>
  <si>
    <t>TTLL11</t>
  </si>
  <si>
    <t>NDUFA8</t>
  </si>
  <si>
    <t>LHX6</t>
  </si>
  <si>
    <t>RBM18</t>
  </si>
  <si>
    <t>OR1Q1</t>
  </si>
  <si>
    <t>OR1B1</t>
  </si>
  <si>
    <t>PDCL</t>
  </si>
  <si>
    <t>OR1K1</t>
  </si>
  <si>
    <t>RC3H2</t>
  </si>
  <si>
    <t>ZBTB6</t>
  </si>
  <si>
    <t>ZBTB26</t>
  </si>
  <si>
    <t>RABGAP1</t>
  </si>
  <si>
    <t>DENND1A</t>
  </si>
  <si>
    <t>LHX2</t>
  </si>
  <si>
    <t>NEK6</t>
  </si>
  <si>
    <t>PSMB7</t>
  </si>
  <si>
    <t>GPR144</t>
  </si>
  <si>
    <t>ANK3</t>
  </si>
  <si>
    <t>94</t>
  </si>
  <si>
    <t>CDK1</t>
  </si>
  <si>
    <t>94:95</t>
  </si>
  <si>
    <t>RHOBTB1</t>
  </si>
  <si>
    <t>TMEM26</t>
  </si>
  <si>
    <t>C10orf107</t>
  </si>
  <si>
    <t>ARID5B</t>
  </si>
  <si>
    <t>RTKN2</t>
  </si>
  <si>
    <t>ZNF365</t>
  </si>
  <si>
    <t>ADO</t>
  </si>
  <si>
    <t>95</t>
  </si>
  <si>
    <t>EGR2</t>
  </si>
  <si>
    <t>NRBF2</t>
  </si>
  <si>
    <t>JMJD1C</t>
  </si>
  <si>
    <t>REEP3</t>
  </si>
  <si>
    <t>CTNNA3</t>
  </si>
  <si>
    <t>96</t>
  </si>
  <si>
    <t>LRRTM3</t>
  </si>
  <si>
    <t>ERLIN1</t>
  </si>
  <si>
    <t>97</t>
  </si>
  <si>
    <t>PKD2L1</t>
  </si>
  <si>
    <t>SCD</t>
  </si>
  <si>
    <t>SEC31B</t>
  </si>
  <si>
    <t>NDUFB8</t>
  </si>
  <si>
    <t>HIF1AN</t>
  </si>
  <si>
    <t>FAM178A</t>
  </si>
  <si>
    <t>LZTS2</t>
  </si>
  <si>
    <t>PDZD7</t>
  </si>
  <si>
    <t>SFXN3</t>
  </si>
  <si>
    <t>KAZALD1</t>
  </si>
  <si>
    <t>TLX1NB</t>
  </si>
  <si>
    <t>HUG1</t>
  </si>
  <si>
    <t>TLX1</t>
  </si>
  <si>
    <t>LBX1</t>
  </si>
  <si>
    <t>BTRC</t>
  </si>
  <si>
    <t>DPCD</t>
  </si>
  <si>
    <t>POLL</t>
  </si>
  <si>
    <t>FBXW4</t>
  </si>
  <si>
    <t>FGF8</t>
  </si>
  <si>
    <t>NPM3</t>
  </si>
  <si>
    <t>MGEA5</t>
  </si>
  <si>
    <t>97:98</t>
  </si>
  <si>
    <t>KCNIP2</t>
  </si>
  <si>
    <t>C10orf76</t>
  </si>
  <si>
    <t>HPS6</t>
  </si>
  <si>
    <t>LDB1</t>
  </si>
  <si>
    <t>PPRC1</t>
  </si>
  <si>
    <t>NOLC1</t>
  </si>
  <si>
    <t>ELOVL3</t>
  </si>
  <si>
    <t>PITX3</t>
  </si>
  <si>
    <t>GBF1</t>
  </si>
  <si>
    <t>NFKB2</t>
  </si>
  <si>
    <t>PSD</t>
  </si>
  <si>
    <t>FBXL15</t>
  </si>
  <si>
    <t>CUEDC2</t>
  </si>
  <si>
    <t>C10orf95</t>
  </si>
  <si>
    <t>TMEM180</t>
  </si>
  <si>
    <t>ACTR1A</t>
  </si>
  <si>
    <t>SUFU</t>
  </si>
  <si>
    <t>TRIM8</t>
  </si>
  <si>
    <t>ARL3</t>
  </si>
  <si>
    <t>98</t>
  </si>
  <si>
    <t>SFXN2</t>
  </si>
  <si>
    <t>WBP1L</t>
  </si>
  <si>
    <t>CYP17A1</t>
  </si>
  <si>
    <t>C10orf32</t>
  </si>
  <si>
    <t>97:98:99</t>
  </si>
  <si>
    <t>C10orf32-ASMT</t>
  </si>
  <si>
    <t>AS3MT</t>
  </si>
  <si>
    <t>CNNM2</t>
  </si>
  <si>
    <t>NT5C2</t>
  </si>
  <si>
    <t>RPEL1</t>
  </si>
  <si>
    <t>INA</t>
  </si>
  <si>
    <t>PCGF6</t>
  </si>
  <si>
    <t>TAF5</t>
  </si>
  <si>
    <t>USMG5</t>
  </si>
  <si>
    <t>PDCD11</t>
  </si>
  <si>
    <t>CALHM2</t>
  </si>
  <si>
    <t>CALHM1</t>
  </si>
  <si>
    <t>CALHM3</t>
  </si>
  <si>
    <t>NEURL1</t>
  </si>
  <si>
    <t>SH3PXD2A</t>
  </si>
  <si>
    <t>98:99</t>
  </si>
  <si>
    <t>OBFC1</t>
  </si>
  <si>
    <t>99</t>
  </si>
  <si>
    <t>GSTO2</t>
  </si>
  <si>
    <t>100:101</t>
  </si>
  <si>
    <t>ITPRIP</t>
  </si>
  <si>
    <t>101</t>
  </si>
  <si>
    <t>CCDC147</t>
  </si>
  <si>
    <t>SORCS3</t>
  </si>
  <si>
    <t>SORCS1</t>
  </si>
  <si>
    <t>GLRX3</t>
  </si>
  <si>
    <t>102</t>
  </si>
  <si>
    <t>TCERG1L</t>
  </si>
  <si>
    <t>PPP2R2D</t>
  </si>
  <si>
    <t>BNIP3</t>
  </si>
  <si>
    <t>JAKMIP3</t>
  </si>
  <si>
    <t>CTR9</t>
  </si>
  <si>
    <t>103</t>
  </si>
  <si>
    <t>EIF4G2</t>
  </si>
  <si>
    <t>ZBED5</t>
  </si>
  <si>
    <t>DKK3</t>
  </si>
  <si>
    <t>MICAL2</t>
  </si>
  <si>
    <t>MICALCL</t>
  </si>
  <si>
    <t>PARVA</t>
  </si>
  <si>
    <t>TEAD1</t>
  </si>
  <si>
    <t>SLC17A6</t>
  </si>
  <si>
    <t>104</t>
  </si>
  <si>
    <t>SVIP</t>
  </si>
  <si>
    <t>CCDC179</t>
  </si>
  <si>
    <t>LUZP2</t>
  </si>
  <si>
    <t>ANO3</t>
  </si>
  <si>
    <t>MUC15</t>
  </si>
  <si>
    <t>104:105</t>
  </si>
  <si>
    <t>SLC5A12</t>
  </si>
  <si>
    <t>105</t>
  </si>
  <si>
    <t>BBOX1</t>
  </si>
  <si>
    <t>CCDC34</t>
  </si>
  <si>
    <t>LGR4</t>
  </si>
  <si>
    <t>LIN7C</t>
  </si>
  <si>
    <t>BDNF</t>
  </si>
  <si>
    <t>KCNA4</t>
  </si>
  <si>
    <t>FSHB</t>
  </si>
  <si>
    <t>ARL14EP</t>
  </si>
  <si>
    <t>SLC35C1</t>
  </si>
  <si>
    <t>106</t>
  </si>
  <si>
    <t>CRY2</t>
  </si>
  <si>
    <t>MAPK8IP1</t>
  </si>
  <si>
    <t>GYLTL1B</t>
  </si>
  <si>
    <t>PHF21A</t>
  </si>
  <si>
    <t>CREB3L1</t>
  </si>
  <si>
    <t>DGKZ</t>
  </si>
  <si>
    <t>ATG13</t>
  </si>
  <si>
    <t>ARHGAP1</t>
  </si>
  <si>
    <t>F2</t>
  </si>
  <si>
    <t>LRP4</t>
  </si>
  <si>
    <t>FOLH1</t>
  </si>
  <si>
    <t>109</t>
  </si>
  <si>
    <t>PRKRIR</t>
  </si>
  <si>
    <t>107</t>
  </si>
  <si>
    <t>RP11-111M22.2</t>
  </si>
  <si>
    <t>TSKU</t>
  </si>
  <si>
    <t>B3GNT6</t>
  </si>
  <si>
    <t>PAK1</t>
  </si>
  <si>
    <t>DKFZP434E1119</t>
  </si>
  <si>
    <t>CLNS1A</t>
  </si>
  <si>
    <t>AQP11</t>
  </si>
  <si>
    <t>TENM4</t>
  </si>
  <si>
    <t>108</t>
  </si>
  <si>
    <t>TRIM49</t>
  </si>
  <si>
    <t>NAALAD2</t>
  </si>
  <si>
    <t>CHORDC1</t>
  </si>
  <si>
    <t>FAT3</t>
  </si>
  <si>
    <t>MTNR1B</t>
  </si>
  <si>
    <t>SLC36A4</t>
  </si>
  <si>
    <t>CCDC67</t>
  </si>
  <si>
    <t>AMOTL1</t>
  </si>
  <si>
    <t>110</t>
  </si>
  <si>
    <t>CWC15</t>
  </si>
  <si>
    <t>KDM4D</t>
  </si>
  <si>
    <t>ENDOD1</t>
  </si>
  <si>
    <t>FAM76B</t>
  </si>
  <si>
    <t>CEP57</t>
  </si>
  <si>
    <t>MTMR2</t>
  </si>
  <si>
    <t>MAML2</t>
  </si>
  <si>
    <t>CCDC82</t>
  </si>
  <si>
    <t>JRKL</t>
  </si>
  <si>
    <t>MAGOHB</t>
  </si>
  <si>
    <t>111</t>
  </si>
  <si>
    <t>STYK1</t>
  </si>
  <si>
    <t>YBX3</t>
  </si>
  <si>
    <t>TAS2R8</t>
  </si>
  <si>
    <t>TAS2R9</t>
  </si>
  <si>
    <t>PRR4</t>
  </si>
  <si>
    <t>TAS2R10</t>
  </si>
  <si>
    <t>PRH1</t>
  </si>
  <si>
    <t>TAS2R14</t>
  </si>
  <si>
    <t>TAS2R42</t>
  </si>
  <si>
    <t>PRB3</t>
  </si>
  <si>
    <t>PRB1</t>
  </si>
  <si>
    <t>PRB2</t>
  </si>
  <si>
    <t>DDX47</t>
  </si>
  <si>
    <t>GPRC5A</t>
  </si>
  <si>
    <t>GPRC5D</t>
  </si>
  <si>
    <t>HEBP1</t>
  </si>
  <si>
    <t>KIAA1467</t>
  </si>
  <si>
    <t>GSG1</t>
  </si>
  <si>
    <t>C12orf36</t>
  </si>
  <si>
    <t>GRIN2B</t>
  </si>
  <si>
    <t>PLBD1</t>
  </si>
  <si>
    <t>GUCY2C</t>
  </si>
  <si>
    <t>SMCO3</t>
  </si>
  <si>
    <t>ART4</t>
  </si>
  <si>
    <t>ERP27</t>
  </si>
  <si>
    <t>ARHGDIB</t>
  </si>
  <si>
    <t>PDE6H</t>
  </si>
  <si>
    <t>RERG</t>
  </si>
  <si>
    <t>PTPRO</t>
  </si>
  <si>
    <t>DERA</t>
  </si>
  <si>
    <t>PYROXD1</t>
  </si>
  <si>
    <t>ANO6</t>
  </si>
  <si>
    <t>112</t>
  </si>
  <si>
    <t>SLC38A1</t>
  </si>
  <si>
    <t>RPAP3</t>
  </si>
  <si>
    <t>ENDOU</t>
  </si>
  <si>
    <t>RAPGEF3</t>
  </si>
  <si>
    <t>HDAC7</t>
  </si>
  <si>
    <t>AC004466.1</t>
  </si>
  <si>
    <t>VDR</t>
  </si>
  <si>
    <t>TMEM106C</t>
  </si>
  <si>
    <t>COL2A1</t>
  </si>
  <si>
    <t>RP1-228P16.5</t>
  </si>
  <si>
    <t>SENP1</t>
  </si>
  <si>
    <t>PFKM</t>
  </si>
  <si>
    <t>ASB8</t>
  </si>
  <si>
    <t>C12orf68</t>
  </si>
  <si>
    <t>DKFZP779L1853</t>
  </si>
  <si>
    <t>OR10AD1</t>
  </si>
  <si>
    <t>H1FNT</t>
  </si>
  <si>
    <t>ZNF641</t>
  </si>
  <si>
    <t>AC024257.1</t>
  </si>
  <si>
    <t>ANP32D</t>
  </si>
  <si>
    <t>C12orf54</t>
  </si>
  <si>
    <t>OR8S1</t>
  </si>
  <si>
    <t>LALBA</t>
  </si>
  <si>
    <t>KANSL2</t>
  </si>
  <si>
    <t>CCNT1</t>
  </si>
  <si>
    <t>LINC00935</t>
  </si>
  <si>
    <t>112:113</t>
  </si>
  <si>
    <t>CACNB3</t>
  </si>
  <si>
    <t>113</t>
  </si>
  <si>
    <t>DDX23</t>
  </si>
  <si>
    <t>RND1</t>
  </si>
  <si>
    <t>RP11-302B13.5</t>
  </si>
  <si>
    <t>CCDC65</t>
  </si>
  <si>
    <t>FKBP11</t>
  </si>
  <si>
    <t>AC073610.5</t>
  </si>
  <si>
    <t>ARF3</t>
  </si>
  <si>
    <t>WNT10B</t>
  </si>
  <si>
    <t>WNT1</t>
  </si>
  <si>
    <t>DDN</t>
  </si>
  <si>
    <t>PRKAG1</t>
  </si>
  <si>
    <t>KMT2D</t>
  </si>
  <si>
    <t>RHEBL1</t>
  </si>
  <si>
    <t>DHH</t>
  </si>
  <si>
    <t>LMBR1L</t>
  </si>
  <si>
    <t>TUBA1B</t>
  </si>
  <si>
    <t>TUBA1A</t>
  </si>
  <si>
    <t>TUBA1C</t>
  </si>
  <si>
    <t>TROAP</t>
  </si>
  <si>
    <t>C1QL4</t>
  </si>
  <si>
    <t>DNAJC22</t>
  </si>
  <si>
    <t>SPATS2</t>
  </si>
  <si>
    <t>NCKAP5L</t>
  </si>
  <si>
    <t>PFDN5</t>
  </si>
  <si>
    <t>114</t>
  </si>
  <si>
    <t>C12orf10</t>
  </si>
  <si>
    <t>AAAS</t>
  </si>
  <si>
    <t>CBX5</t>
  </si>
  <si>
    <t>HNRNPA1</t>
  </si>
  <si>
    <t>ITGA5</t>
  </si>
  <si>
    <t>GTSF1</t>
  </si>
  <si>
    <t>TESPA1</t>
  </si>
  <si>
    <t>115</t>
  </si>
  <si>
    <t>ITGA7</t>
  </si>
  <si>
    <t>RP11-644F5.10</t>
  </si>
  <si>
    <t>BLOC1S1</t>
  </si>
  <si>
    <t>RDH5</t>
  </si>
  <si>
    <t>CD63</t>
  </si>
  <si>
    <t>GDF11</t>
  </si>
  <si>
    <t>SARNP</t>
  </si>
  <si>
    <t>RP11-762I7.5</t>
  </si>
  <si>
    <t>ORMDL2</t>
  </si>
  <si>
    <t>DNAJC14</t>
  </si>
  <si>
    <t>MMP19</t>
  </si>
  <si>
    <t>WIBG</t>
  </si>
  <si>
    <t>DGKA</t>
  </si>
  <si>
    <t>PMEL</t>
  </si>
  <si>
    <t>CDK2</t>
  </si>
  <si>
    <t>RAB5B</t>
  </si>
  <si>
    <t>SUOX</t>
  </si>
  <si>
    <t>IKZF4</t>
  </si>
  <si>
    <t>RPS26</t>
  </si>
  <si>
    <t>ERBB3</t>
  </si>
  <si>
    <t>RP11-603J24.9</t>
  </si>
  <si>
    <t>PA2G4</t>
  </si>
  <si>
    <t>RPL41</t>
  </si>
  <si>
    <t>ZC3H10</t>
  </si>
  <si>
    <t>ESYT1</t>
  </si>
  <si>
    <t>MYL6B</t>
  </si>
  <si>
    <t>MYL6</t>
  </si>
  <si>
    <t>SMARCC2</t>
  </si>
  <si>
    <t>RNF41</t>
  </si>
  <si>
    <t>NABP2</t>
  </si>
  <si>
    <t>SLC39A5</t>
  </si>
  <si>
    <t>ANKRD52</t>
  </si>
  <si>
    <t>COQ10A</t>
  </si>
  <si>
    <t>CS</t>
  </si>
  <si>
    <t>RP11-977G19.10</t>
  </si>
  <si>
    <t>CNPY2</t>
  </si>
  <si>
    <t>PAN2</t>
  </si>
  <si>
    <t>IL23A</t>
  </si>
  <si>
    <t>STAT2</t>
  </si>
  <si>
    <t>APOF</t>
  </si>
  <si>
    <t>TIMELESS</t>
  </si>
  <si>
    <t>MIP</t>
  </si>
  <si>
    <t>SPRYD4</t>
  </si>
  <si>
    <t>GLS2</t>
  </si>
  <si>
    <t>RBMS2</t>
  </si>
  <si>
    <t>BAZ2A</t>
  </si>
  <si>
    <t>ATP5B</t>
  </si>
  <si>
    <t>PTGES3</t>
  </si>
  <si>
    <t>NACA</t>
  </si>
  <si>
    <t>PRIM1</t>
  </si>
  <si>
    <t>HSD17B6</t>
  </si>
  <si>
    <t>TMEM194A</t>
  </si>
  <si>
    <t>114:115</t>
  </si>
  <si>
    <t>NAB2</t>
  </si>
  <si>
    <t>NXPH4</t>
  </si>
  <si>
    <t>SHMT2</t>
  </si>
  <si>
    <t>NDUFA4L2</t>
  </si>
  <si>
    <t>STAC3</t>
  </si>
  <si>
    <t>R3HDM2</t>
  </si>
  <si>
    <t>INHBC</t>
  </si>
  <si>
    <t>ARHGAP9</t>
  </si>
  <si>
    <t>KIF5A</t>
  </si>
  <si>
    <t>PIP4K2C</t>
  </si>
  <si>
    <t>SLC26A10</t>
  </si>
  <si>
    <t>B4GALNT1</t>
  </si>
  <si>
    <t>OS9</t>
  </si>
  <si>
    <t>AGAP2</t>
  </si>
  <si>
    <t>AGAP2-AS1</t>
  </si>
  <si>
    <t>TSPAN31</t>
  </si>
  <si>
    <t>CDK4</t>
  </si>
  <si>
    <t>MARCH9</t>
  </si>
  <si>
    <t>CYP27B1</t>
  </si>
  <si>
    <t>METTL1</t>
  </si>
  <si>
    <t>METTL21B</t>
  </si>
  <si>
    <t>RP11-571M6.15</t>
  </si>
  <si>
    <t>TSFM</t>
  </si>
  <si>
    <t>AVIL</t>
  </si>
  <si>
    <t>CTDSP2</t>
  </si>
  <si>
    <t>XRCC6BP1</t>
  </si>
  <si>
    <t>RP11-362K2.2</t>
  </si>
  <si>
    <t>LRIG3</t>
  </si>
  <si>
    <t>RP11-272B17.2</t>
  </si>
  <si>
    <t>SLC16A7</t>
  </si>
  <si>
    <t>CCDC59</t>
  </si>
  <si>
    <t>116</t>
  </si>
  <si>
    <t>METTL25</t>
  </si>
  <si>
    <t>TMTC2</t>
  </si>
  <si>
    <t>SLC6A15</t>
  </si>
  <si>
    <t>TSPAN19</t>
  </si>
  <si>
    <t>LRRIQ1</t>
  </si>
  <si>
    <t>CEP290</t>
  </si>
  <si>
    <t>117</t>
  </si>
  <si>
    <t>TMTC3</t>
  </si>
  <si>
    <t>KITLG</t>
  </si>
  <si>
    <t>DUSP6</t>
  </si>
  <si>
    <t>POC1B</t>
  </si>
  <si>
    <t>GALNT4</t>
  </si>
  <si>
    <t>POC1B-GALNT4</t>
  </si>
  <si>
    <t>LUM</t>
  </si>
  <si>
    <t>DCN</t>
  </si>
  <si>
    <t>KDM2B</t>
  </si>
  <si>
    <t>118</t>
  </si>
  <si>
    <t>ORAI1</t>
  </si>
  <si>
    <t>MLXIP</t>
  </si>
  <si>
    <t>B3GNT4</t>
  </si>
  <si>
    <t>RP11-512M8.5</t>
  </si>
  <si>
    <t>VPS33A</t>
  </si>
  <si>
    <t>CLIP1</t>
  </si>
  <si>
    <t>ZCCHC8</t>
  </si>
  <si>
    <t>RSRC2</t>
  </si>
  <si>
    <t>KNTC1</t>
  </si>
  <si>
    <t>HCAR1</t>
  </si>
  <si>
    <t>HCAR2</t>
  </si>
  <si>
    <t>HCAR3</t>
  </si>
  <si>
    <t>DENR</t>
  </si>
  <si>
    <t>CCDC62</t>
  </si>
  <si>
    <t>HIP1R</t>
  </si>
  <si>
    <t>VPS37B</t>
  </si>
  <si>
    <t>ABCB9</t>
  </si>
  <si>
    <t>OGFOD2</t>
  </si>
  <si>
    <t>ARL6IP4</t>
  </si>
  <si>
    <t>PITPNM2</t>
  </si>
  <si>
    <t>MPHOSPH9</t>
  </si>
  <si>
    <t>C12orf65</t>
  </si>
  <si>
    <t>CDK2AP1</t>
  </si>
  <si>
    <t>SBNO1</t>
  </si>
  <si>
    <t>SETD8</t>
  </si>
  <si>
    <t>RILPL2</t>
  </si>
  <si>
    <t>SNRNP35</t>
  </si>
  <si>
    <t>RILPL1</t>
  </si>
  <si>
    <t>TMED2</t>
  </si>
  <si>
    <t>DDX55</t>
  </si>
  <si>
    <t>EIF2B1</t>
  </si>
  <si>
    <t>GTF2H3</t>
  </si>
  <si>
    <t>TCTN2</t>
  </si>
  <si>
    <t>ATP6V0A2</t>
  </si>
  <si>
    <t>DNAH10</t>
  </si>
  <si>
    <t>CCDC92</t>
  </si>
  <si>
    <t>ZNF664</t>
  </si>
  <si>
    <t>FAM101A</t>
  </si>
  <si>
    <t>TMEM132C</t>
  </si>
  <si>
    <t>119</t>
  </si>
  <si>
    <t>SLC15A4</t>
  </si>
  <si>
    <t>RIMBP2</t>
  </si>
  <si>
    <t>PCDH17</t>
  </si>
  <si>
    <t>120</t>
  </si>
  <si>
    <t>DIAPH3</t>
  </si>
  <si>
    <t>TDRD3</t>
  </si>
  <si>
    <t>DIS3</t>
  </si>
  <si>
    <t>121</t>
  </si>
  <si>
    <t>PIBF1</t>
  </si>
  <si>
    <t>KLF12</t>
  </si>
  <si>
    <t>AL355390.1</t>
  </si>
  <si>
    <t>TBC1D4</t>
  </si>
  <si>
    <t>COMMD6</t>
  </si>
  <si>
    <t>UCHL3</t>
  </si>
  <si>
    <t>LMO7</t>
  </si>
  <si>
    <t>CLN5</t>
  </si>
  <si>
    <t>IPO5</t>
  </si>
  <si>
    <t>122</t>
  </si>
  <si>
    <t>FARP1</t>
  </si>
  <si>
    <t>RNF113B</t>
  </si>
  <si>
    <t>STK24</t>
  </si>
  <si>
    <t>SLC15A1</t>
  </si>
  <si>
    <t>DOCK9</t>
  </si>
  <si>
    <t>UBAC2</t>
  </si>
  <si>
    <t>123</t>
  </si>
  <si>
    <t>TM9SF2</t>
  </si>
  <si>
    <t>ZIC5</t>
  </si>
  <si>
    <t>ZIC2</t>
  </si>
  <si>
    <t>PCCA</t>
  </si>
  <si>
    <t>CHD8</t>
  </si>
  <si>
    <t>124</t>
  </si>
  <si>
    <t>RAB2B</t>
  </si>
  <si>
    <t>TOX4</t>
  </si>
  <si>
    <t>AE000662.92</t>
  </si>
  <si>
    <t>DAD1</t>
  </si>
  <si>
    <t>ABHD4</t>
  </si>
  <si>
    <t>OR6J1</t>
  </si>
  <si>
    <t>OXA1L</t>
  </si>
  <si>
    <t>LRP10</t>
  </si>
  <si>
    <t>REM2</t>
  </si>
  <si>
    <t>RBM23</t>
  </si>
  <si>
    <t>PRMT5</t>
  </si>
  <si>
    <t>HAUS4</t>
  </si>
  <si>
    <t>RP11-298I3.5</t>
  </si>
  <si>
    <t>AJUBA</t>
  </si>
  <si>
    <t>C14orf93</t>
  </si>
  <si>
    <t>PSMB5</t>
  </si>
  <si>
    <t>PSMB11</t>
  </si>
  <si>
    <t>CDH24</t>
  </si>
  <si>
    <t>ACIN1</t>
  </si>
  <si>
    <t>C14orf119</t>
  </si>
  <si>
    <t>CEBPE</t>
  </si>
  <si>
    <t>SLC7A8</t>
  </si>
  <si>
    <t>C14orf164</t>
  </si>
  <si>
    <t>HOMEZ</t>
  </si>
  <si>
    <t>PPP1R3E</t>
  </si>
  <si>
    <t>BCL2L2</t>
  </si>
  <si>
    <t>BCL2L2-PABPN1</t>
  </si>
  <si>
    <t>PABPN1</t>
  </si>
  <si>
    <t>AL049829.1</t>
  </si>
  <si>
    <t>SLC22A17</t>
  </si>
  <si>
    <t>EFS</t>
  </si>
  <si>
    <t>JPH4</t>
  </si>
  <si>
    <t>NRL</t>
  </si>
  <si>
    <t>DCAF11</t>
  </si>
  <si>
    <t>FITM1</t>
  </si>
  <si>
    <t>PSME1</t>
  </si>
  <si>
    <t>EMC9</t>
  </si>
  <si>
    <t>PSME2</t>
  </si>
  <si>
    <t>RNF31</t>
  </si>
  <si>
    <t>RP11-468E2.4</t>
  </si>
  <si>
    <t>IRF9</t>
  </si>
  <si>
    <t>REC8</t>
  </si>
  <si>
    <t>IPO4</t>
  </si>
  <si>
    <t>RP11-468E2.2</t>
  </si>
  <si>
    <t>TSSK4</t>
  </si>
  <si>
    <t>CBLN3</t>
  </si>
  <si>
    <t>KHNYN</t>
  </si>
  <si>
    <t>SDR39U1</t>
  </si>
  <si>
    <t>FOXG1</t>
  </si>
  <si>
    <t>125</t>
  </si>
  <si>
    <t>C14orf23</t>
  </si>
  <si>
    <t>PRKD1</t>
  </si>
  <si>
    <t>SCFD1</t>
  </si>
  <si>
    <t>AKAP6</t>
  </si>
  <si>
    <t>126</t>
  </si>
  <si>
    <t>NAA30</t>
  </si>
  <si>
    <t>127</t>
  </si>
  <si>
    <t>SLC35F4</t>
  </si>
  <si>
    <t>CCDC175</t>
  </si>
  <si>
    <t>RTN1</t>
  </si>
  <si>
    <t>PCNXL4</t>
  </si>
  <si>
    <t>DHRS7</t>
  </si>
  <si>
    <t>PPM1A</t>
  </si>
  <si>
    <t>C14orf39</t>
  </si>
  <si>
    <t>SIX6</t>
  </si>
  <si>
    <t>SIX1</t>
  </si>
  <si>
    <t>SIX4</t>
  </si>
  <si>
    <t>MNAT1</t>
  </si>
  <si>
    <t>TRMT5</t>
  </si>
  <si>
    <t>SLC38A6</t>
  </si>
  <si>
    <t>PRKCH</t>
  </si>
  <si>
    <t>TMEM30B</t>
  </si>
  <si>
    <t>RP11-47I22.4</t>
  </si>
  <si>
    <t>RP11-47I22.3</t>
  </si>
  <si>
    <t>HIF1A</t>
  </si>
  <si>
    <t>SNAPC1</t>
  </si>
  <si>
    <t>SYT16</t>
  </si>
  <si>
    <t>KCNH5</t>
  </si>
  <si>
    <t>RHOJ</t>
  </si>
  <si>
    <t>AC004817.1</t>
  </si>
  <si>
    <t>128</t>
  </si>
  <si>
    <t>RGS6</t>
  </si>
  <si>
    <t>AC005477.1</t>
  </si>
  <si>
    <t>DPF3</t>
  </si>
  <si>
    <t>DCAF4</t>
  </si>
  <si>
    <t>ZFYVE1</t>
  </si>
  <si>
    <t>RBM25</t>
  </si>
  <si>
    <t>PSEN1</t>
  </si>
  <si>
    <t>PAPLN</t>
  </si>
  <si>
    <t>NUMB</t>
  </si>
  <si>
    <t>HEATR4</t>
  </si>
  <si>
    <t>ACOT1</t>
  </si>
  <si>
    <t>ACOT2</t>
  </si>
  <si>
    <t>ACOT4</t>
  </si>
  <si>
    <t>ACOT6</t>
  </si>
  <si>
    <t>DNAL1</t>
  </si>
  <si>
    <t>ELMSAN1</t>
  </si>
  <si>
    <t>PTGR2</t>
  </si>
  <si>
    <t>RP5-1021I20.4</t>
  </si>
  <si>
    <t>ZNF410</t>
  </si>
  <si>
    <t>ENTPD5</t>
  </si>
  <si>
    <t>CCDC176</t>
  </si>
  <si>
    <t>NEK9</t>
  </si>
  <si>
    <t>UBE2Q2</t>
  </si>
  <si>
    <t>129</t>
  </si>
  <si>
    <t>NRG4</t>
  </si>
  <si>
    <t>C15orf27</t>
  </si>
  <si>
    <t>RCN2</t>
  </si>
  <si>
    <t>PSTPIP1</t>
  </si>
  <si>
    <t>TSPAN3</t>
  </si>
  <si>
    <t>LINGO1</t>
  </si>
  <si>
    <t>GSG1L</t>
  </si>
  <si>
    <t>130</t>
  </si>
  <si>
    <t>XPO6</t>
  </si>
  <si>
    <t>SBK1</t>
  </si>
  <si>
    <t>NPIPB6</t>
  </si>
  <si>
    <t>EIF3CL</t>
  </si>
  <si>
    <t>NPIPB7</t>
  </si>
  <si>
    <t>CLN3</t>
  </si>
  <si>
    <t>APOBR</t>
  </si>
  <si>
    <t>IL27</t>
  </si>
  <si>
    <t>NUPR1</t>
  </si>
  <si>
    <t>CCDC101</t>
  </si>
  <si>
    <t>SULT1A2</t>
  </si>
  <si>
    <t>SULT1A1</t>
  </si>
  <si>
    <t>NPIPB8</t>
  </si>
  <si>
    <t>EIF3C</t>
  </si>
  <si>
    <t>NPIPB9</t>
  </si>
  <si>
    <t>ATXN2L</t>
  </si>
  <si>
    <t>TUFM</t>
  </si>
  <si>
    <t>SH2B1</t>
  </si>
  <si>
    <t>ATP2A1</t>
  </si>
  <si>
    <t>130:131</t>
  </si>
  <si>
    <t>RABEP2</t>
  </si>
  <si>
    <t>CD19</t>
  </si>
  <si>
    <t>NFATC2IP</t>
  </si>
  <si>
    <t>SPNS1</t>
  </si>
  <si>
    <t>LAT</t>
  </si>
  <si>
    <t>CTB-134H23.2</t>
  </si>
  <si>
    <t>NPIPB11</t>
  </si>
  <si>
    <t>RP11-231C14.4</t>
  </si>
  <si>
    <t>ZG16</t>
  </si>
  <si>
    <t>KIF22</t>
  </si>
  <si>
    <t>MAZ</t>
  </si>
  <si>
    <t>PRRT2</t>
  </si>
  <si>
    <t>PAGR1</t>
  </si>
  <si>
    <t>MVP</t>
  </si>
  <si>
    <t>CDIPT</t>
  </si>
  <si>
    <t>SEZ6L2</t>
  </si>
  <si>
    <t>ASPHD1</t>
  </si>
  <si>
    <t>KCTD13</t>
  </si>
  <si>
    <t>131</t>
  </si>
  <si>
    <t>TMEM219</t>
  </si>
  <si>
    <t>TAOK2</t>
  </si>
  <si>
    <t>HIRIP3</t>
  </si>
  <si>
    <t>INO80E</t>
  </si>
  <si>
    <t>DOC2A</t>
  </si>
  <si>
    <t>C16orf92</t>
  </si>
  <si>
    <t>FAM57B</t>
  </si>
  <si>
    <t>ALDOA</t>
  </si>
  <si>
    <t>PPP4C</t>
  </si>
  <si>
    <t>TBX6</t>
  </si>
  <si>
    <t>YPEL3</t>
  </si>
  <si>
    <t>SULT1A3</t>
  </si>
  <si>
    <t>RP11-347C12.3</t>
  </si>
  <si>
    <t>CD2BP2</t>
  </si>
  <si>
    <t>TBC1D10B</t>
  </si>
  <si>
    <t>MYLPF</t>
  </si>
  <si>
    <t>ZNF48</t>
  </si>
  <si>
    <t>SEPT1</t>
  </si>
  <si>
    <t>ZNF771</t>
  </si>
  <si>
    <t>DCTPP1</t>
  </si>
  <si>
    <t>SEPHS2</t>
  </si>
  <si>
    <t>ITGAL</t>
  </si>
  <si>
    <t>ZNF768</t>
  </si>
  <si>
    <t>ZNF747</t>
  </si>
  <si>
    <t>AC002310.13</t>
  </si>
  <si>
    <t>ZNF764</t>
  </si>
  <si>
    <t>ZNF688</t>
  </si>
  <si>
    <t>ZNF785</t>
  </si>
  <si>
    <t>ZNF689</t>
  </si>
  <si>
    <t>PRR14</t>
  </si>
  <si>
    <t>FBRS</t>
  </si>
  <si>
    <t>SRCAP</t>
  </si>
  <si>
    <t>PHKG2</t>
  </si>
  <si>
    <t>C16orf93</t>
  </si>
  <si>
    <t>RNF40</t>
  </si>
  <si>
    <t>ZNF629</t>
  </si>
  <si>
    <t>BCL7C</t>
  </si>
  <si>
    <t>CTF1</t>
  </si>
  <si>
    <t>FBXL19</t>
  </si>
  <si>
    <t>ORAI3</t>
  </si>
  <si>
    <t>SETD1A</t>
  </si>
  <si>
    <t>HSD3B7</t>
  </si>
  <si>
    <t>AC135048.1</t>
  </si>
  <si>
    <t>STX1B</t>
  </si>
  <si>
    <t>STX4</t>
  </si>
  <si>
    <t>ZNF668</t>
  </si>
  <si>
    <t>ZNF646</t>
  </si>
  <si>
    <t>PRSS53</t>
  </si>
  <si>
    <t>RP11-196G11.1</t>
  </si>
  <si>
    <t>VKORC1</t>
  </si>
  <si>
    <t>BCKDK</t>
  </si>
  <si>
    <t>KAT8</t>
  </si>
  <si>
    <t>PRSS8</t>
  </si>
  <si>
    <t>PRSS36</t>
  </si>
  <si>
    <t>FUS</t>
  </si>
  <si>
    <t>TRIM72</t>
  </si>
  <si>
    <t>PYDC1</t>
  </si>
  <si>
    <t>ITGAM</t>
  </si>
  <si>
    <t>ITGAX</t>
  </si>
  <si>
    <t>COX6A2</t>
  </si>
  <si>
    <t>ZNF843</t>
  </si>
  <si>
    <t>ARMC5</t>
  </si>
  <si>
    <t>TGFB1I1</t>
  </si>
  <si>
    <t>SLC5A2</t>
  </si>
  <si>
    <t>C16orf58</t>
  </si>
  <si>
    <t>ZNF720</t>
  </si>
  <si>
    <t>ZNF267</t>
  </si>
  <si>
    <t>ABCC11</t>
  </si>
  <si>
    <t>132</t>
  </si>
  <si>
    <t>C16orf78</t>
  </si>
  <si>
    <t>ZNF423</t>
  </si>
  <si>
    <t>NKD1</t>
  </si>
  <si>
    <t>133</t>
  </si>
  <si>
    <t>SNX20</t>
  </si>
  <si>
    <t>CYLD</t>
  </si>
  <si>
    <t>SALL1</t>
  </si>
  <si>
    <t>TOX3</t>
  </si>
  <si>
    <t>CHD9</t>
  </si>
  <si>
    <t>RBL2</t>
  </si>
  <si>
    <t>AKTIP</t>
  </si>
  <si>
    <t>RPGRIP1L</t>
  </si>
  <si>
    <t>FTO</t>
  </si>
  <si>
    <t>RP11-324D17.1</t>
  </si>
  <si>
    <t>IRX3</t>
  </si>
  <si>
    <t>IRX5</t>
  </si>
  <si>
    <t>IRX6</t>
  </si>
  <si>
    <t>MMP2</t>
  </si>
  <si>
    <t>LPCAT2</t>
  </si>
  <si>
    <t>CAPNS2</t>
  </si>
  <si>
    <t>SLC6A2</t>
  </si>
  <si>
    <t>CES1</t>
  </si>
  <si>
    <t>CES5A</t>
  </si>
  <si>
    <t>GNAO1</t>
  </si>
  <si>
    <t>AMFR</t>
  </si>
  <si>
    <t>NUDT21</t>
  </si>
  <si>
    <t>OGFOD1</t>
  </si>
  <si>
    <t>RP11-529K1.3</t>
  </si>
  <si>
    <t>134</t>
  </si>
  <si>
    <t>COG4</t>
  </si>
  <si>
    <t>SF3B3</t>
  </si>
  <si>
    <t>VAC14</t>
  </si>
  <si>
    <t>CMTR2</t>
  </si>
  <si>
    <t>ZNF23</t>
  </si>
  <si>
    <t>ZNF19</t>
  </si>
  <si>
    <t>TAT</t>
  </si>
  <si>
    <t>MARVELD3</t>
  </si>
  <si>
    <t>PHLPP2</t>
  </si>
  <si>
    <t>AP1G1</t>
  </si>
  <si>
    <t>ATXN1L</t>
  </si>
  <si>
    <t>IST1</t>
  </si>
  <si>
    <t>ZNF821</t>
  </si>
  <si>
    <t>DHODH</t>
  </si>
  <si>
    <t>TXNL4B</t>
  </si>
  <si>
    <t>HP</t>
  </si>
  <si>
    <t>HPR</t>
  </si>
  <si>
    <t>DHX38</t>
  </si>
  <si>
    <t>PMFBP1</t>
  </si>
  <si>
    <t>PSMD7</t>
  </si>
  <si>
    <t>GLG1</t>
  </si>
  <si>
    <t>RFWD3</t>
  </si>
  <si>
    <t>RP11-77K12.1</t>
  </si>
  <si>
    <t>135</t>
  </si>
  <si>
    <t>TMEM170A</t>
  </si>
  <si>
    <t>GABARAPL2</t>
  </si>
  <si>
    <t>ADAT1</t>
  </si>
  <si>
    <t>KARS</t>
  </si>
  <si>
    <t>TERF2IP</t>
  </si>
  <si>
    <t>AC025287.1</t>
  </si>
  <si>
    <t>CNTNAP4</t>
  </si>
  <si>
    <t>RP11-58C22.1</t>
  </si>
  <si>
    <t>MON1B</t>
  </si>
  <si>
    <t>SYCE1L</t>
  </si>
  <si>
    <t>VAT1L</t>
  </si>
  <si>
    <t>CLEC3A</t>
  </si>
  <si>
    <t>PIH1</t>
  </si>
  <si>
    <t>IL17C</t>
  </si>
  <si>
    <t>136</t>
  </si>
  <si>
    <t>RNF166</t>
  </si>
  <si>
    <t>PIEZO1</t>
  </si>
  <si>
    <t>CDT1</t>
  </si>
  <si>
    <t>AC092384.1</t>
  </si>
  <si>
    <t>PABPN1L</t>
  </si>
  <si>
    <t>RP11-830F9.6</t>
  </si>
  <si>
    <t>ACSF3</t>
  </si>
  <si>
    <t>CDH15</t>
  </si>
  <si>
    <t>ZNF778</t>
  </si>
  <si>
    <t>ANKRD11</t>
  </si>
  <si>
    <t>AC137932.1</t>
  </si>
  <si>
    <t>SPG7</t>
  </si>
  <si>
    <t>RPL13</t>
  </si>
  <si>
    <t>CPNE7</t>
  </si>
  <si>
    <t>DPEP1</t>
  </si>
  <si>
    <t>CHMP1A</t>
  </si>
  <si>
    <t>SPATA33</t>
  </si>
  <si>
    <t>CDK10</t>
  </si>
  <si>
    <t>RP11-368I7.4</t>
  </si>
  <si>
    <t>SPATA2L</t>
  </si>
  <si>
    <t>VPS9D1</t>
  </si>
  <si>
    <t>ZNF276</t>
  </si>
  <si>
    <t>FANCA</t>
  </si>
  <si>
    <t>SPIRE2</t>
  </si>
  <si>
    <t>TCF25</t>
  </si>
  <si>
    <t>MC1R</t>
  </si>
  <si>
    <t>TUBB3</t>
  </si>
  <si>
    <t>DEF8</t>
  </si>
  <si>
    <t>CENPBD1</t>
  </si>
  <si>
    <t>DBNDD1</t>
  </si>
  <si>
    <t>GAS8</t>
  </si>
  <si>
    <t>C16orf3</t>
  </si>
  <si>
    <t>PRDM7</t>
  </si>
  <si>
    <t>MED1</t>
  </si>
  <si>
    <t>137</t>
  </si>
  <si>
    <t>CDK12</t>
  </si>
  <si>
    <t>MIEN1</t>
  </si>
  <si>
    <t>ORMDL3</t>
  </si>
  <si>
    <t>PSMD3</t>
  </si>
  <si>
    <t>CSF3</t>
  </si>
  <si>
    <t>MED24</t>
  </si>
  <si>
    <t>THRA</t>
  </si>
  <si>
    <t>NR1D1</t>
  </si>
  <si>
    <t>MSL1</t>
  </si>
  <si>
    <t>CASC3</t>
  </si>
  <si>
    <t>RAPGEFL1</t>
  </si>
  <si>
    <t>WIPF2</t>
  </si>
  <si>
    <t>CDC6</t>
  </si>
  <si>
    <t>RARA</t>
  </si>
  <si>
    <t>CTD-2267D19.3</t>
  </si>
  <si>
    <t>GJD3</t>
  </si>
  <si>
    <t>TOP2A</t>
  </si>
  <si>
    <t>IGFBP4</t>
  </si>
  <si>
    <t>TNS4</t>
  </si>
  <si>
    <t>CCR7</t>
  </si>
  <si>
    <t>SMARCE1</t>
  </si>
  <si>
    <t>KRT222</t>
  </si>
  <si>
    <t>KRT24</t>
  </si>
  <si>
    <t>KRT25</t>
  </si>
  <si>
    <t>KRT26</t>
  </si>
  <si>
    <t>KRT27</t>
  </si>
  <si>
    <t>KRT28</t>
  </si>
  <si>
    <t>KRT10</t>
  </si>
  <si>
    <t>TMEM99</t>
  </si>
  <si>
    <t>KRT12</t>
  </si>
  <si>
    <t>KRT20</t>
  </si>
  <si>
    <t>KRT23</t>
  </si>
  <si>
    <t>KRT40</t>
  </si>
  <si>
    <t>KRTAP3-1</t>
  </si>
  <si>
    <t>KRTAP1-5</t>
  </si>
  <si>
    <t>KRTAP1-4</t>
  </si>
  <si>
    <t>KRTAP1-3</t>
  </si>
  <si>
    <t>KRTAP1-1</t>
  </si>
  <si>
    <t>KRTAP2-1</t>
  </si>
  <si>
    <t>KRTAP2-2</t>
  </si>
  <si>
    <t>KRTAP2-3</t>
  </si>
  <si>
    <t>KRTAP2-4</t>
  </si>
  <si>
    <t>KRTAP4-7</t>
  </si>
  <si>
    <t>KRTAP4-8</t>
  </si>
  <si>
    <t>KRTAP4-16P</t>
  </si>
  <si>
    <t>KRTAP4-9</t>
  </si>
  <si>
    <t>KRTAP4-11</t>
  </si>
  <si>
    <t>KRTAP4-12</t>
  </si>
  <si>
    <t>KRTAP9-2</t>
  </si>
  <si>
    <t>KRTAP9-3</t>
  </si>
  <si>
    <t>KRTAP29-1</t>
  </si>
  <si>
    <t>KRTAP16-1</t>
  </si>
  <si>
    <t>KRTAP17-1</t>
  </si>
  <si>
    <t>KRT33A</t>
  </si>
  <si>
    <t>KRT33B</t>
  </si>
  <si>
    <t>KRT34</t>
  </si>
  <si>
    <t>KRT31</t>
  </si>
  <si>
    <t>KRT37</t>
  </si>
  <si>
    <t>KRT38</t>
  </si>
  <si>
    <t>KRT32</t>
  </si>
  <si>
    <t>KRT35</t>
  </si>
  <si>
    <t>KRT36</t>
  </si>
  <si>
    <t>KRT13</t>
  </si>
  <si>
    <t>KRT15</t>
  </si>
  <si>
    <t>KRT19</t>
  </si>
  <si>
    <t>KRT16</t>
  </si>
  <si>
    <t>KRT17</t>
  </si>
  <si>
    <t>EIF1</t>
  </si>
  <si>
    <t>GAST</t>
  </si>
  <si>
    <t>HAP1</t>
  </si>
  <si>
    <t>LEPREL4</t>
  </si>
  <si>
    <t>FKBP10</t>
  </si>
  <si>
    <t>ACLY</t>
  </si>
  <si>
    <t>CNP</t>
  </si>
  <si>
    <t>CTD-2132N18.3</t>
  </si>
  <si>
    <t>RAB5C</t>
  </si>
  <si>
    <t>KCNH4</t>
  </si>
  <si>
    <t>HCRT</t>
  </si>
  <si>
    <t>GHDC</t>
  </si>
  <si>
    <t>STAT5B</t>
  </si>
  <si>
    <t>STAT5A</t>
  </si>
  <si>
    <t>BECN1</t>
  </si>
  <si>
    <t>138</t>
  </si>
  <si>
    <t>PSME3</t>
  </si>
  <si>
    <t>AOC2</t>
  </si>
  <si>
    <t>MPP3</t>
  </si>
  <si>
    <t>RUNDC3A</t>
  </si>
  <si>
    <t>FZD2</t>
  </si>
  <si>
    <t>C17orf104</t>
  </si>
  <si>
    <t>CCDC43</t>
  </si>
  <si>
    <t>DBF4B</t>
  </si>
  <si>
    <t>ADAM11</t>
  </si>
  <si>
    <t>GJC1</t>
  </si>
  <si>
    <t>HIGD1B</t>
  </si>
  <si>
    <t>EFTUD2</t>
  </si>
  <si>
    <t>CCDC103</t>
  </si>
  <si>
    <t>FAM187A</t>
  </si>
  <si>
    <t>GFAP</t>
  </si>
  <si>
    <t>DCAKD</t>
  </si>
  <si>
    <t>NMT1</t>
  </si>
  <si>
    <t>PLCD3</t>
  </si>
  <si>
    <t>ACBD4</t>
  </si>
  <si>
    <t>HEXIM1</t>
  </si>
  <si>
    <t>HEXIM2</t>
  </si>
  <si>
    <t>FMNL1</t>
  </si>
  <si>
    <t>SPATA32</t>
  </si>
  <si>
    <t>ARHGAP27</t>
  </si>
  <si>
    <t>PLEKHM1</t>
  </si>
  <si>
    <t>CRHR1</t>
  </si>
  <si>
    <t>SPPL2C</t>
  </si>
  <si>
    <t>MAPT</t>
  </si>
  <si>
    <t>STH</t>
  </si>
  <si>
    <t>KANSL1</t>
  </si>
  <si>
    <t>ARL17B</t>
  </si>
  <si>
    <t>LRRC37A</t>
  </si>
  <si>
    <t>LRRC37A2</t>
  </si>
  <si>
    <t>ARL17A</t>
  </si>
  <si>
    <t>NSF</t>
  </si>
  <si>
    <t>WNT3</t>
  </si>
  <si>
    <t>WNT9B</t>
  </si>
  <si>
    <t>GOSR2</t>
  </si>
  <si>
    <t>RP11-156P1.2</t>
  </si>
  <si>
    <t>RPRML</t>
  </si>
  <si>
    <t>CDC27</t>
  </si>
  <si>
    <t>MYL4</t>
  </si>
  <si>
    <t>ITGB3</t>
  </si>
  <si>
    <t>EFCAB13</t>
  </si>
  <si>
    <t>KPNB1</t>
  </si>
  <si>
    <t>TBX21</t>
  </si>
  <si>
    <t>SP6</t>
  </si>
  <si>
    <t>PNPO</t>
  </si>
  <si>
    <t>PRR15L</t>
  </si>
  <si>
    <t>HOXB1</t>
  </si>
  <si>
    <t>HOXB2</t>
  </si>
  <si>
    <t>ANKFN1</t>
  </si>
  <si>
    <t>139</t>
  </si>
  <si>
    <t>NOG</t>
  </si>
  <si>
    <t>C17orf67</t>
  </si>
  <si>
    <t>DGKE</t>
  </si>
  <si>
    <t>SCPEP1</t>
  </si>
  <si>
    <t>AKAP1</t>
  </si>
  <si>
    <t>MRPS23</t>
  </si>
  <si>
    <t>CUEDC1</t>
  </si>
  <si>
    <t>VEZF1</t>
  </si>
  <si>
    <t>RP11-159D12.5</t>
  </si>
  <si>
    <t>SRSF1</t>
  </si>
  <si>
    <t>OR4D1</t>
  </si>
  <si>
    <t>OR4D2</t>
  </si>
  <si>
    <t>EPX</t>
  </si>
  <si>
    <t>MKS1</t>
  </si>
  <si>
    <t>LPO</t>
  </si>
  <si>
    <t>MPO</t>
  </si>
  <si>
    <t>BZRAP1</t>
  </si>
  <si>
    <t>SUPT4H1</t>
  </si>
  <si>
    <t>RNF43</t>
  </si>
  <si>
    <t>HSF5</t>
  </si>
  <si>
    <t>MTMR4</t>
  </si>
  <si>
    <t>SEPT4</t>
  </si>
  <si>
    <t>C17orf47</t>
  </si>
  <si>
    <t>TEX14</t>
  </si>
  <si>
    <t>RAD51C</t>
  </si>
  <si>
    <t>PPM1E</t>
  </si>
  <si>
    <t>TRIM37</t>
  </si>
  <si>
    <t>SKA2</t>
  </si>
  <si>
    <t>PRR11</t>
  </si>
  <si>
    <t>CTD-2510F5.6</t>
  </si>
  <si>
    <t>SMG8</t>
  </si>
  <si>
    <t>GDPD1</t>
  </si>
  <si>
    <t>YPEL2</t>
  </si>
  <si>
    <t>DHX40</t>
  </si>
  <si>
    <t>CLTC</t>
  </si>
  <si>
    <t>PTRH2</t>
  </si>
  <si>
    <t>VMP1</t>
  </si>
  <si>
    <t>RP11-178C3.1</t>
  </si>
  <si>
    <t>HEATR6</t>
  </si>
  <si>
    <t>USP32</t>
  </si>
  <si>
    <t>LRRC37A3</t>
  </si>
  <si>
    <t>C17orf58</t>
  </si>
  <si>
    <t>EPB41L3</t>
  </si>
  <si>
    <t>140</t>
  </si>
  <si>
    <t>TMEM200C</t>
  </si>
  <si>
    <t>L3MBTL4</t>
  </si>
  <si>
    <t>C18orf64</t>
  </si>
  <si>
    <t>ARHGAP28</t>
  </si>
  <si>
    <t>HRH4</t>
  </si>
  <si>
    <t>141</t>
  </si>
  <si>
    <t>ZNF521</t>
  </si>
  <si>
    <t>SS18</t>
  </si>
  <si>
    <t>CDH2</t>
  </si>
  <si>
    <t>142:143</t>
  </si>
  <si>
    <t>DSC3</t>
  </si>
  <si>
    <t>142:143:144</t>
  </si>
  <si>
    <t>DSG1</t>
  </si>
  <si>
    <t>143</t>
  </si>
  <si>
    <t>DSG4</t>
  </si>
  <si>
    <t>DSG2</t>
  </si>
  <si>
    <t>RNF138</t>
  </si>
  <si>
    <t>144</t>
  </si>
  <si>
    <t>GAREM</t>
  </si>
  <si>
    <t>MEP1B</t>
  </si>
  <si>
    <t>KLHL14</t>
  </si>
  <si>
    <t>AC012123.1</t>
  </si>
  <si>
    <t>CCDC178</t>
  </si>
  <si>
    <t>ASXL3</t>
  </si>
  <si>
    <t>NOL4</t>
  </si>
  <si>
    <t>DTNA</t>
  </si>
  <si>
    <t>MAPRE2</t>
  </si>
  <si>
    <t>TPGS2</t>
  </si>
  <si>
    <t>145</t>
  </si>
  <si>
    <t>CELF4</t>
  </si>
  <si>
    <t>PIK3C3</t>
  </si>
  <si>
    <t>146</t>
  </si>
  <si>
    <t>SYT4</t>
  </si>
  <si>
    <t>MAPK4</t>
  </si>
  <si>
    <t>147</t>
  </si>
  <si>
    <t>MRO</t>
  </si>
  <si>
    <t>ME2</t>
  </si>
  <si>
    <t>ELAC1</t>
  </si>
  <si>
    <t>RP11-729L2.2</t>
  </si>
  <si>
    <t>SMAD4</t>
  </si>
  <si>
    <t>MEX3C</t>
  </si>
  <si>
    <t>DCC</t>
  </si>
  <si>
    <t>MBD2</t>
  </si>
  <si>
    <t>POLI</t>
  </si>
  <si>
    <t>147:148</t>
  </si>
  <si>
    <t>STARD6</t>
  </si>
  <si>
    <t>C18orf54</t>
  </si>
  <si>
    <t>DYNAP</t>
  </si>
  <si>
    <t>148</t>
  </si>
  <si>
    <t>RAB27B</t>
  </si>
  <si>
    <t>CCDC68</t>
  </si>
  <si>
    <t>TCF4</t>
  </si>
  <si>
    <t>TXNL1</t>
  </si>
  <si>
    <t>WDR7</t>
  </si>
  <si>
    <t>ONECUT2</t>
  </si>
  <si>
    <t>NARS</t>
  </si>
  <si>
    <t>NEDD4L</t>
  </si>
  <si>
    <t>GALR1</t>
  </si>
  <si>
    <t>149</t>
  </si>
  <si>
    <t>SALL3</t>
  </si>
  <si>
    <t>C19orf10</t>
  </si>
  <si>
    <t>150</t>
  </si>
  <si>
    <t>TICAM1</t>
  </si>
  <si>
    <t>PLIN3</t>
  </si>
  <si>
    <t>ARRDC5</t>
  </si>
  <si>
    <t>KDM4B</t>
  </si>
  <si>
    <t>PTPRS</t>
  </si>
  <si>
    <t>SAFB2</t>
  </si>
  <si>
    <t>SAFB</t>
  </si>
  <si>
    <t>RPL36</t>
  </si>
  <si>
    <t>PRR22</t>
  </si>
  <si>
    <t>FUT5</t>
  </si>
  <si>
    <t>151</t>
  </si>
  <si>
    <t>AC024592.12</t>
  </si>
  <si>
    <t>NDUFA11</t>
  </si>
  <si>
    <t>AC104532.2</t>
  </si>
  <si>
    <t>VMAC</t>
  </si>
  <si>
    <t>RANBP3</t>
  </si>
  <si>
    <t>RFX2</t>
  </si>
  <si>
    <t>ACSBG2</t>
  </si>
  <si>
    <t>MLLT1</t>
  </si>
  <si>
    <t>SLC25A23</t>
  </si>
  <si>
    <t>CRB3</t>
  </si>
  <si>
    <t>CD70</t>
  </si>
  <si>
    <t>EMR1</t>
  </si>
  <si>
    <t>151:152</t>
  </si>
  <si>
    <t>INSR</t>
  </si>
  <si>
    <t>CTD-2207O23.12</t>
  </si>
  <si>
    <t>ZNF358</t>
  </si>
  <si>
    <t>FCER2</t>
  </si>
  <si>
    <t>HNRNPM</t>
  </si>
  <si>
    <t>152</t>
  </si>
  <si>
    <t>ZNF558</t>
  </si>
  <si>
    <t>MBD3L1</t>
  </si>
  <si>
    <t>MUC16</t>
  </si>
  <si>
    <t>OR1M1</t>
  </si>
  <si>
    <t>OR7G2</t>
  </si>
  <si>
    <t>OR7G1</t>
  </si>
  <si>
    <t>OR7G3</t>
  </si>
  <si>
    <t>ZNF317</t>
  </si>
  <si>
    <t>OR7D4</t>
  </si>
  <si>
    <t>OR7E24</t>
  </si>
  <si>
    <t>ZNF699</t>
  </si>
  <si>
    <t>ZNF559</t>
  </si>
  <si>
    <t>ZNF559-ZNF177</t>
  </si>
  <si>
    <t>ZNF177</t>
  </si>
  <si>
    <t>ZNF266</t>
  </si>
  <si>
    <t>ZNF560</t>
  </si>
  <si>
    <t>ZNF121</t>
  </si>
  <si>
    <t>ZNF561</t>
  </si>
  <si>
    <t>C19orf82</t>
  </si>
  <si>
    <t>ZNF562</t>
  </si>
  <si>
    <t>ZNF812</t>
  </si>
  <si>
    <t>ZNF846</t>
  </si>
  <si>
    <t>OLFM2</t>
  </si>
  <si>
    <t>EIF3G</t>
  </si>
  <si>
    <t>MRPL4</t>
  </si>
  <si>
    <t>ICAM4</t>
  </si>
  <si>
    <t>TYK2</t>
  </si>
  <si>
    <t>S1PR5</t>
  </si>
  <si>
    <t>AP1M2</t>
  </si>
  <si>
    <t>SLC44A2</t>
  </si>
  <si>
    <t>AC011475.1</t>
  </si>
  <si>
    <t>ILF3</t>
  </si>
  <si>
    <t>CTC-398G3.6</t>
  </si>
  <si>
    <t>ZNF653</t>
  </si>
  <si>
    <t>ZNF439</t>
  </si>
  <si>
    <t>153</t>
  </si>
  <si>
    <t>ZNF69</t>
  </si>
  <si>
    <t>RTBDN</t>
  </si>
  <si>
    <t>MAST1</t>
  </si>
  <si>
    <t>GCDH</t>
  </si>
  <si>
    <t>FARSA</t>
  </si>
  <si>
    <t>CALR</t>
  </si>
  <si>
    <t>DAND5</t>
  </si>
  <si>
    <t>NFIX</t>
  </si>
  <si>
    <t>LYL1</t>
  </si>
  <si>
    <t>TRMT1</t>
  </si>
  <si>
    <t>STX10</t>
  </si>
  <si>
    <t>IER2</t>
  </si>
  <si>
    <t>CCDC130</t>
  </si>
  <si>
    <t>MRI1</t>
  </si>
  <si>
    <t>C19orf57</t>
  </si>
  <si>
    <t>CC2D1A</t>
  </si>
  <si>
    <t>PALM3</t>
  </si>
  <si>
    <t>hsa-mir-1199</t>
  </si>
  <si>
    <t>C19orf67</t>
  </si>
  <si>
    <t>ZNF343</t>
  </si>
  <si>
    <t>154</t>
  </si>
  <si>
    <t>UBOX5</t>
  </si>
  <si>
    <t>FASTKD5</t>
  </si>
  <si>
    <t>LZTS3</t>
  </si>
  <si>
    <t>ITPA</t>
  </si>
  <si>
    <t>SLC4A11</t>
  </si>
  <si>
    <t>C20orf194</t>
  </si>
  <si>
    <t>ATRN</t>
  </si>
  <si>
    <t>PANK2</t>
  </si>
  <si>
    <t>MACROD2</t>
  </si>
  <si>
    <t>155</t>
  </si>
  <si>
    <t>FLRT3</t>
  </si>
  <si>
    <t>KIF16B</t>
  </si>
  <si>
    <t>SNRPB2</t>
  </si>
  <si>
    <t>OTOR</t>
  </si>
  <si>
    <t>COMMD7</t>
  </si>
  <si>
    <t>156</t>
  </si>
  <si>
    <t>MAPRE1</t>
  </si>
  <si>
    <t>CDK5RAP1</t>
  </si>
  <si>
    <t>CBFA2T2</t>
  </si>
  <si>
    <t>CHMP4B</t>
  </si>
  <si>
    <t>RALY</t>
  </si>
  <si>
    <t>EIF2S2</t>
  </si>
  <si>
    <t>ASIP</t>
  </si>
  <si>
    <t>AHCY</t>
  </si>
  <si>
    <t>ITCH</t>
  </si>
  <si>
    <t>DYNLRB1</t>
  </si>
  <si>
    <t>MAP1LC3A</t>
  </si>
  <si>
    <t>PIGU</t>
  </si>
  <si>
    <t>NCOA6</t>
  </si>
  <si>
    <t>TP53INP2</t>
  </si>
  <si>
    <t>GGT7</t>
  </si>
  <si>
    <t>ACSS2</t>
  </si>
  <si>
    <t>GSS</t>
  </si>
  <si>
    <t>MYH7B</t>
  </si>
  <si>
    <t>TRPC4AP</t>
  </si>
  <si>
    <t>EDEM2</t>
  </si>
  <si>
    <t>PROCR</t>
  </si>
  <si>
    <t>MMP24</t>
  </si>
  <si>
    <t>EIF6</t>
  </si>
  <si>
    <t>FAM83C</t>
  </si>
  <si>
    <t>UQCC1</t>
  </si>
  <si>
    <t>GDF5OS</t>
  </si>
  <si>
    <t>GDF5</t>
  </si>
  <si>
    <t>CEP250</t>
  </si>
  <si>
    <t>ERGIC3</t>
  </si>
  <si>
    <t>SPAG4</t>
  </si>
  <si>
    <t>CPNE1</t>
  </si>
  <si>
    <t>RP1-309K20.6</t>
  </si>
  <si>
    <t>RBM12</t>
  </si>
  <si>
    <t>NFS1</t>
  </si>
  <si>
    <t>ROMO1</t>
  </si>
  <si>
    <t>RBM39</t>
  </si>
  <si>
    <t>SCAND1</t>
  </si>
  <si>
    <t>CNBD2</t>
  </si>
  <si>
    <t>EPB41L1</t>
  </si>
  <si>
    <t>SLA2</t>
  </si>
  <si>
    <t>NDRG3</t>
  </si>
  <si>
    <t>SRSF6</t>
  </si>
  <si>
    <t>157</t>
  </si>
  <si>
    <t>L3MBTL1</t>
  </si>
  <si>
    <t>SGK2</t>
  </si>
  <si>
    <t>JPH2</t>
  </si>
  <si>
    <t>OSER1</t>
  </si>
  <si>
    <t>GDAP1L1</t>
  </si>
  <si>
    <t>PKIG</t>
  </si>
  <si>
    <t>Z97053.1</t>
  </si>
  <si>
    <t>ADA</t>
  </si>
  <si>
    <t>KCNK15</t>
  </si>
  <si>
    <t>YWHAB</t>
  </si>
  <si>
    <t>PABPC1L</t>
  </si>
  <si>
    <t>TOMM34</t>
  </si>
  <si>
    <t>STK4</t>
  </si>
  <si>
    <t>KCNS1</t>
  </si>
  <si>
    <t>WFDC5</t>
  </si>
  <si>
    <t>WFDC12</t>
  </si>
  <si>
    <t>PI3</t>
  </si>
  <si>
    <t>SEMG1</t>
  </si>
  <si>
    <t>SEMG2</t>
  </si>
  <si>
    <t>SLPI</t>
  </si>
  <si>
    <t>MATN4</t>
  </si>
  <si>
    <t>RBPJL</t>
  </si>
  <si>
    <t>SDC4</t>
  </si>
  <si>
    <t>SYS1</t>
  </si>
  <si>
    <t>SYS1-DBNDD2</t>
  </si>
  <si>
    <t>TP53TG5</t>
  </si>
  <si>
    <t>DBNDD2</t>
  </si>
  <si>
    <t>PIGT</t>
  </si>
  <si>
    <t>AL031663.2</t>
  </si>
  <si>
    <t>AL031663.1</t>
  </si>
  <si>
    <t>WFDC2</t>
  </si>
  <si>
    <t>SPINT3</t>
  </si>
  <si>
    <t>WFDC8</t>
  </si>
  <si>
    <t>WFDC11</t>
  </si>
  <si>
    <t>WFDC10B</t>
  </si>
  <si>
    <t>WFDC13</t>
  </si>
  <si>
    <t>SPINT4</t>
  </si>
  <si>
    <t>WFDC3</t>
  </si>
  <si>
    <t>DNTTIP1</t>
  </si>
  <si>
    <t>NEURL2</t>
  </si>
  <si>
    <t>PLTP</t>
  </si>
  <si>
    <t>PCIF1</t>
  </si>
  <si>
    <t>SLC12A5</t>
  </si>
  <si>
    <t>NCOA5</t>
  </si>
  <si>
    <t>ZNF334</t>
  </si>
  <si>
    <t>SLC2A10</t>
  </si>
  <si>
    <t>ZFP64</t>
  </si>
  <si>
    <t>158:159</t>
  </si>
  <si>
    <t>TSHZ2</t>
  </si>
  <si>
    <t>AL354993.1</t>
  </si>
  <si>
    <t>ZNF217</t>
  </si>
  <si>
    <t>BCAS1</t>
  </si>
  <si>
    <t>CYP24A1</t>
  </si>
  <si>
    <t>PFDN4</t>
  </si>
  <si>
    <t>DOK5</t>
  </si>
  <si>
    <t>CBLN4</t>
  </si>
  <si>
    <t>159</t>
  </si>
  <si>
    <t>GNAS</t>
  </si>
  <si>
    <t>160</t>
  </si>
  <si>
    <t>PHACTR3</t>
  </si>
  <si>
    <t>SYCP2</t>
  </si>
  <si>
    <t>FAM217B</t>
  </si>
  <si>
    <t>PPP1R3D</t>
  </si>
  <si>
    <t>CDH26</t>
  </si>
  <si>
    <t>C20orf197</t>
  </si>
  <si>
    <t>CDH4</t>
  </si>
  <si>
    <t>LSM14B</t>
  </si>
  <si>
    <t>CLTCL1</t>
  </si>
  <si>
    <t>C22orf24</t>
  </si>
  <si>
    <t>161</t>
  </si>
  <si>
    <t>YWHAH</t>
  </si>
  <si>
    <t>SLC5A1</t>
  </si>
  <si>
    <t>RFPL2</t>
  </si>
  <si>
    <t>SLC5A4</t>
  </si>
  <si>
    <t>RFPL3S</t>
  </si>
  <si>
    <t>RTCB</t>
  </si>
  <si>
    <t>BPIFC</t>
  </si>
  <si>
    <t>FBXO7</t>
  </si>
  <si>
    <t>SYN3</t>
  </si>
  <si>
    <t>LARGE</t>
  </si>
  <si>
    <t>ISX</t>
  </si>
  <si>
    <t>HMGXB4</t>
  </si>
  <si>
    <t>TOM1</t>
  </si>
  <si>
    <t>MLC1</t>
  </si>
  <si>
    <t>162</t>
  </si>
  <si>
    <t>MOV10L1</t>
  </si>
  <si>
    <t>PANX2</t>
  </si>
  <si>
    <t>TRABD</t>
  </si>
  <si>
    <t>SELO</t>
  </si>
  <si>
    <t>TUBGCP6</t>
  </si>
  <si>
    <t>HDAC10</t>
  </si>
  <si>
    <t>MAPK12</t>
  </si>
  <si>
    <t>TYMP</t>
  </si>
  <si>
    <t>KLHDC7B</t>
  </si>
  <si>
    <t>CHKB</t>
  </si>
  <si>
    <t xml:space="preserve">Note: The table reports the gene mapping results from FUMA based on positional, eQTL, and chromatin interaction mappings. Only the protein-coding genes were mapped. See Supplementary Note section 7.1 for more details. posMapSNPs = The number of SNPs mapped to gene based on positional mapping; eqtlMapSNPs = The number of SNPs mapped to the gene based on eQTL mapping; ciMap = 'Yes' if the gene is mapped by chromatin interaction mapping. </t>
  </si>
  <si>
    <t>Gene</t>
  </si>
  <si>
    <t>Stop</t>
  </si>
  <si>
    <t>N_SNPs</t>
  </si>
  <si>
    <t>Z</t>
  </si>
  <si>
    <t>ENSG00000171735</t>
  </si>
  <si>
    <t>CAMTA1</t>
  </si>
  <si>
    <t>1.0170E-07</t>
  </si>
  <si>
    <t>ENSG00000204138</t>
  </si>
  <si>
    <t>6.0602E-07</t>
  </si>
  <si>
    <t>ENSG00000180198</t>
  </si>
  <si>
    <t>7.7976E-07</t>
  </si>
  <si>
    <t>ENSG00000180098</t>
  </si>
  <si>
    <t>9.0685E-08</t>
  </si>
  <si>
    <t>ENSG00000120656</t>
  </si>
  <si>
    <t>2.0619E-06</t>
  </si>
  <si>
    <t>ENSG00000116329</t>
  </si>
  <si>
    <t>5.5924E-08</t>
  </si>
  <si>
    <t>ENSG00000066056</t>
  </si>
  <si>
    <t>5.3098E-07</t>
  </si>
  <si>
    <t>ENSG00000117400</t>
  </si>
  <si>
    <t>7.7829E-07</t>
  </si>
  <si>
    <t>ENSG00000117399</t>
  </si>
  <si>
    <t>2.8776E-10</t>
  </si>
  <si>
    <t>ENSG00000066322</t>
  </si>
  <si>
    <t>1.4132E-07</t>
  </si>
  <si>
    <t>ENSG00000198198</t>
  </si>
  <si>
    <t>2.2551E-07</t>
  </si>
  <si>
    <t>ENSG00000178922</t>
  </si>
  <si>
    <t>1.4831E-08</t>
  </si>
  <si>
    <t>ENSG00000142949</t>
  </si>
  <si>
    <t>7.3958E-12</t>
  </si>
  <si>
    <t>ENSG00000066135</t>
  </si>
  <si>
    <t>3.9895E-09</t>
  </si>
  <si>
    <t>ENSG00000126091</t>
  </si>
  <si>
    <t>3.0950E-11</t>
  </si>
  <si>
    <t>ENSG00000117407</t>
  </si>
  <si>
    <t>2.3399E-06</t>
  </si>
  <si>
    <t>ENSG00000117410</t>
  </si>
  <si>
    <t>1.3555E-07</t>
  </si>
  <si>
    <t>ENSG00000162384</t>
  </si>
  <si>
    <t>C1orf123</t>
  </si>
  <si>
    <t>1.5336E-06</t>
  </si>
  <si>
    <t>ENSG00000157193</t>
  </si>
  <si>
    <t>LRP8</t>
  </si>
  <si>
    <t>1.3300E-07</t>
  </si>
  <si>
    <t>ENSG00000173406</t>
  </si>
  <si>
    <t>DAB1</t>
  </si>
  <si>
    <t>2.1682E-08</t>
  </si>
  <si>
    <t>ENSG00000172260</t>
  </si>
  <si>
    <t>8.1113E-10</t>
  </si>
  <si>
    <t>ENSG00000117500</t>
  </si>
  <si>
    <t>TMED5</t>
  </si>
  <si>
    <t>3.1623E-07</t>
  </si>
  <si>
    <t>ENSG00000198700</t>
  </si>
  <si>
    <t>8.5747E-10</t>
  </si>
  <si>
    <t>ENSG00000198892</t>
  </si>
  <si>
    <t>1.5349E-06</t>
  </si>
  <si>
    <t>ENSG00000163431</t>
  </si>
  <si>
    <t>6.2420E-08</t>
  </si>
  <si>
    <t>ENSG00000170382</t>
  </si>
  <si>
    <t>2.6350E-07</t>
  </si>
  <si>
    <t>ENSG00000076356</t>
  </si>
  <si>
    <t>PLXNA2</t>
  </si>
  <si>
    <t>8.4547E-08</t>
  </si>
  <si>
    <t>ENSG00000143702</t>
  </si>
  <si>
    <t>7.7933E-11</t>
  </si>
  <si>
    <t>ENSG00000269795</t>
  </si>
  <si>
    <t>8.0965E-11</t>
  </si>
  <si>
    <t>ENSG00000054282</t>
  </si>
  <si>
    <t>1.0103E-11</t>
  </si>
  <si>
    <t>ENSG00000151779</t>
  </si>
  <si>
    <t>NBAS</t>
  </si>
  <si>
    <t>1.8287E-06</t>
  </si>
  <si>
    <t>ENSG00000143919</t>
  </si>
  <si>
    <t>2.3900E-09</t>
  </si>
  <si>
    <t>ENSG00000119866</t>
  </si>
  <si>
    <t>6.3747E-11</t>
  </si>
  <si>
    <t>ENSG00000162928</t>
  </si>
  <si>
    <t>4.7536E-08</t>
  </si>
  <si>
    <t>ENSG00000144036</t>
  </si>
  <si>
    <t>EXOC6B</t>
  </si>
  <si>
    <t>4.3510E-08</t>
  </si>
  <si>
    <t>ENSG00000176204</t>
  </si>
  <si>
    <t>LRRTM4</t>
  </si>
  <si>
    <t>3.4958E-07</t>
  </si>
  <si>
    <t>ENSG00000168658</t>
  </si>
  <si>
    <t>1.2877E-06</t>
  </si>
  <si>
    <t>ENSG00000144218</t>
  </si>
  <si>
    <t>2.8044E-10</t>
  </si>
  <si>
    <t>ENSG00000170500</t>
  </si>
  <si>
    <t>1.2734E-13</t>
  </si>
  <si>
    <t>ENSG00000269383</t>
  </si>
  <si>
    <t>1.6649E-06</t>
  </si>
  <si>
    <t>ENSG00000115526</t>
  </si>
  <si>
    <t>5.0833E-10</t>
  </si>
  <si>
    <t>ENSG00000168702</t>
  </si>
  <si>
    <t>1.9609E-08</t>
  </si>
  <si>
    <t>ENSG00000075884</t>
  </si>
  <si>
    <t>ARHGAP15</t>
  </si>
  <si>
    <t>1.3591E-06</t>
  </si>
  <si>
    <t>ENSG00000091436</t>
  </si>
  <si>
    <t>1.4698E-07</t>
  </si>
  <si>
    <t>ENSG00000204217</t>
  </si>
  <si>
    <t>9.0066E-13</t>
  </si>
  <si>
    <t>ENSG00000178568</t>
  </si>
  <si>
    <t>4.5864E-16</t>
  </si>
  <si>
    <t>ENSG00000174453</t>
  </si>
  <si>
    <t>4.3906E-09</t>
  </si>
  <si>
    <t>ENSG00000135905</t>
  </si>
  <si>
    <t>DOCK10</t>
  </si>
  <si>
    <t>9.6921E-07</t>
  </si>
  <si>
    <t>ENSG00000204120</t>
  </si>
  <si>
    <t>7.5893E-09</t>
  </si>
  <si>
    <t>ENSG00000115474</t>
  </si>
  <si>
    <t>3.6691E-08</t>
  </si>
  <si>
    <t>ENSG00000182600</t>
  </si>
  <si>
    <t>2.7927E-09</t>
  </si>
  <si>
    <t>ENSG00000066248</t>
  </si>
  <si>
    <t>2.3860E-07</t>
  </si>
  <si>
    <t>ENSG00000157985</t>
  </si>
  <si>
    <t>AGAP1</t>
  </si>
  <si>
    <t>6.1892E-11</t>
  </si>
  <si>
    <t>ENSG00000182177</t>
  </si>
  <si>
    <t>1.1076E-06</t>
  </si>
  <si>
    <t>ENSG00000154822</t>
  </si>
  <si>
    <t>3.2406E-08</t>
  </si>
  <si>
    <t>ENSG00000131374</t>
  </si>
  <si>
    <t>1.1059E-08</t>
  </si>
  <si>
    <t>ENSG00000077092</t>
  </si>
  <si>
    <t>RARB</t>
  </si>
  <si>
    <t>9.5633E-07</t>
  </si>
  <si>
    <t>ENSG00000047849</t>
  </si>
  <si>
    <t>3.1701E-07</t>
  </si>
  <si>
    <t>ENSG00000164054</t>
  </si>
  <si>
    <t>1.3026E-06</t>
  </si>
  <si>
    <t>ENSG00000114268</t>
  </si>
  <si>
    <t>4.9270E-07</t>
  </si>
  <si>
    <t>ENSG00000114270</t>
  </si>
  <si>
    <t>5.0000E-10</t>
  </si>
  <si>
    <t>ENSG00000010256</t>
  </si>
  <si>
    <t>4.1954E-07</t>
  </si>
  <si>
    <t>ENSG00000183396</t>
  </si>
  <si>
    <t>6.5835E-07</t>
  </si>
  <si>
    <t>ENSG00000225697</t>
  </si>
  <si>
    <t>8.3183E-13</t>
  </si>
  <si>
    <t>ENSG00000008300</t>
  </si>
  <si>
    <t>9.8661E-12</t>
  </si>
  <si>
    <t>ENSG00000213672</t>
  </si>
  <si>
    <t>4.3462E-11</t>
  </si>
  <si>
    <t>ENSG00000068745</t>
  </si>
  <si>
    <t>1.0612E-09</t>
  </si>
  <si>
    <t>ENSG00000178149</t>
  </si>
  <si>
    <t>2.1764E-10</t>
  </si>
  <si>
    <t>ENSG00000178035</t>
  </si>
  <si>
    <t>1.7018E-09</t>
  </si>
  <si>
    <t>ENSG00000198218</t>
  </si>
  <si>
    <t>3.7531E-10</t>
  </si>
  <si>
    <t>ENSG00000172037</t>
  </si>
  <si>
    <t>5.7399E-14</t>
  </si>
  <si>
    <t>ENSG00000185909</t>
  </si>
  <si>
    <t>2.0901E-11</t>
  </si>
  <si>
    <t>ENSG00000236980</t>
  </si>
  <si>
    <t>2.1268E-11</t>
  </si>
  <si>
    <t>ENSG00000173421</t>
  </si>
  <si>
    <t>8.1012E-11</t>
  </si>
  <si>
    <t>ENSG00000225399</t>
  </si>
  <si>
    <t>8.6360E-07</t>
  </si>
  <si>
    <t>ENSG00000188315</t>
  </si>
  <si>
    <t>1.8333E-12</t>
  </si>
  <si>
    <t>ENSG00000114316</t>
  </si>
  <si>
    <t>5.5733E-14</t>
  </si>
  <si>
    <t>ENSG00000233276</t>
  </si>
  <si>
    <t>8.6426E-35</t>
  </si>
  <si>
    <t>ENSG00000067560</t>
  </si>
  <si>
    <t>2.4092E-14</t>
  </si>
  <si>
    <t>ENSG00000145022</t>
  </si>
  <si>
    <t>3.1086E-15</t>
  </si>
  <si>
    <t>ENSG00000145020</t>
  </si>
  <si>
    <t>ENSG00000145029</t>
  </si>
  <si>
    <t>7.2164E-16</t>
  </si>
  <si>
    <t>ENSG00000173402</t>
  </si>
  <si>
    <t>4.1356E-14</t>
  </si>
  <si>
    <t>ENSG00000164061</t>
  </si>
  <si>
    <t>ENSG00000164062</t>
  </si>
  <si>
    <t>4.9960E-15</t>
  </si>
  <si>
    <t>ENSG00000173531</t>
  </si>
  <si>
    <t>2.6645E-15</t>
  </si>
  <si>
    <t>ENSG00000164068</t>
  </si>
  <si>
    <t>1.1768E-14</t>
  </si>
  <si>
    <t>ENSG00000176020</t>
  </si>
  <si>
    <t>1.7571E-11</t>
  </si>
  <si>
    <t>ENSG00000173540</t>
  </si>
  <si>
    <t>ENSG00000176095</t>
  </si>
  <si>
    <t>ENSG00000187492</t>
  </si>
  <si>
    <t>7.7716E-15</t>
  </si>
  <si>
    <t>ENSG00000182179</t>
  </si>
  <si>
    <t>3.8303E-15</t>
  </si>
  <si>
    <t>ENSG00000183763</t>
  </si>
  <si>
    <t>ENSG00000164076</t>
  </si>
  <si>
    <t>7.3275E-15</t>
  </si>
  <si>
    <t>ENSG00000164078</t>
  </si>
  <si>
    <t>1.3045E-14</t>
  </si>
  <si>
    <t>ENSG00000228008</t>
  </si>
  <si>
    <t>4.6074E-15</t>
  </si>
  <si>
    <t>ENSG00000164077</t>
  </si>
  <si>
    <t>5.2180E-15</t>
  </si>
  <si>
    <t>ENSG00000004534</t>
  </si>
  <si>
    <t>5.0622E-14</t>
  </si>
  <si>
    <t>ENSG00000003756</t>
  </si>
  <si>
    <t>8.3267E-16</t>
  </si>
  <si>
    <t>ENSG00000001617</t>
  </si>
  <si>
    <t>ENSG00000114349</t>
  </si>
  <si>
    <t>ENSG00000114378</t>
  </si>
  <si>
    <t>1.5179E-07</t>
  </si>
  <si>
    <t>ENSG00000007402</t>
  </si>
  <si>
    <t>8.6759E-13</t>
  </si>
  <si>
    <t>ENSG00000088543</t>
  </si>
  <si>
    <t>7.6361E-12</t>
  </si>
  <si>
    <t>ENSG00000114735</t>
  </si>
  <si>
    <t>1.4899E-11</t>
  </si>
  <si>
    <t>ENSG00000114738</t>
  </si>
  <si>
    <t>4.2928E-11</t>
  </si>
  <si>
    <t>ENSG00000088538</t>
  </si>
  <si>
    <t>3.3955E-11</t>
  </si>
  <si>
    <t>ENSG00000164081</t>
  </si>
  <si>
    <t>5.3477E-09</t>
  </si>
  <si>
    <t>ENSG00000114861</t>
  </si>
  <si>
    <t>FOXP1</t>
  </si>
  <si>
    <t>1.8198E-09</t>
  </si>
  <si>
    <t>ENSG00000175161</t>
  </si>
  <si>
    <t>3.8963E-13</t>
  </si>
  <si>
    <t>ENSG00000087269</t>
  </si>
  <si>
    <t>1.9770E-06</t>
  </si>
  <si>
    <t>ENSG00000125388</t>
  </si>
  <si>
    <t>1.8771E-08</t>
  </si>
  <si>
    <t>ENSG00000188981</t>
  </si>
  <si>
    <t>3.2765E-08</t>
  </si>
  <si>
    <t>ENSG00000159788</t>
  </si>
  <si>
    <t>7.5256E-07</t>
  </si>
  <si>
    <t>ENSG00000109758</t>
  </si>
  <si>
    <t>7.6382E-07</t>
  </si>
  <si>
    <t>ENSG00000109805</t>
  </si>
  <si>
    <t>2.1956E-06</t>
  </si>
  <si>
    <t>ENSG00000178177</t>
  </si>
  <si>
    <t>5.5561E-07</t>
  </si>
  <si>
    <t>ENSG00000185774</t>
  </si>
  <si>
    <t>KCNIP4</t>
  </si>
  <si>
    <t>1.2950E-06</t>
  </si>
  <si>
    <t>ENSG00000150471</t>
  </si>
  <si>
    <t>LPHN3</t>
  </si>
  <si>
    <t>8.6630E-07</t>
  </si>
  <si>
    <t>ENSG00000168769</t>
  </si>
  <si>
    <t>8.3510E-13</t>
  </si>
  <si>
    <t>ENSG00000138777</t>
  </si>
  <si>
    <t>8.8158E-13</t>
  </si>
  <si>
    <t>ENSG00000196782</t>
  </si>
  <si>
    <t>MAML3</t>
  </si>
  <si>
    <t>9.9770E-09</t>
  </si>
  <si>
    <t>ENSG00000059691</t>
  </si>
  <si>
    <t>3.5221E-08</t>
  </si>
  <si>
    <t>ENSG00000052795</t>
  </si>
  <si>
    <t>7.2279E-08</t>
  </si>
  <si>
    <t>ENSG00000164123</t>
  </si>
  <si>
    <t>9.6126E-08</t>
  </si>
  <si>
    <t>ENSG00000150625</t>
  </si>
  <si>
    <t>GPM6A</t>
  </si>
  <si>
    <t>1.4817E-07</t>
  </si>
  <si>
    <t>ENSG00000231171</t>
  </si>
  <si>
    <t>LINC01098</t>
  </si>
  <si>
    <t>4.4420E-07</t>
  </si>
  <si>
    <t>ENSG00000035499</t>
  </si>
  <si>
    <t>1.3070E-09</t>
  </si>
  <si>
    <t>ENSG00000164181</t>
  </si>
  <si>
    <t>6.0748E-13</t>
  </si>
  <si>
    <t>ENSG00000049167</t>
  </si>
  <si>
    <t>2.7432E-12</t>
  </si>
  <si>
    <t>ENSG00000164182</t>
  </si>
  <si>
    <t>7.1283E-13</t>
  </si>
  <si>
    <t>ENSG00000188725</t>
  </si>
  <si>
    <t>2.0893E-08</t>
  </si>
  <si>
    <t>ENSG00000130449</t>
  </si>
  <si>
    <t>1.0424E-08</t>
  </si>
  <si>
    <t>ENSG00000186479</t>
  </si>
  <si>
    <t>2.6341E-06</t>
  </si>
  <si>
    <t>ENSG00000069020</t>
  </si>
  <si>
    <t>MAST4</t>
  </si>
  <si>
    <t>1.9955E-06</t>
  </si>
  <si>
    <t>ENSG00000164180</t>
  </si>
  <si>
    <t>2.3108E-06</t>
  </si>
  <si>
    <t>ENSG00000081189</t>
  </si>
  <si>
    <t>4.5801E-08</t>
  </si>
  <si>
    <t>ENSG00000184349</t>
  </si>
  <si>
    <t>3.1733E-09</t>
  </si>
  <si>
    <t>ENSG00000112981</t>
  </si>
  <si>
    <t>NME5</t>
  </si>
  <si>
    <t>5.1789E-07</t>
  </si>
  <si>
    <t>ENSG00000112983</t>
  </si>
  <si>
    <t>BRD8</t>
  </si>
  <si>
    <t>6.7992E-07</t>
  </si>
  <si>
    <t>ENSG00000112984</t>
  </si>
  <si>
    <t>KIF20A</t>
  </si>
  <si>
    <t>1.0197E-07</t>
  </si>
  <si>
    <t>ENSG00000094880</t>
  </si>
  <si>
    <t>CDC23</t>
  </si>
  <si>
    <t>4.5181E-07</t>
  </si>
  <si>
    <t>ENSG00000120709</t>
  </si>
  <si>
    <t>FAM53C</t>
  </si>
  <si>
    <t>2.7046E-07</t>
  </si>
  <si>
    <t>ENSG00000120733</t>
  </si>
  <si>
    <t>KDM3B</t>
  </si>
  <si>
    <t>1.0037E-06</t>
  </si>
  <si>
    <t>ENSG00000132563</t>
  </si>
  <si>
    <t>REEP2</t>
  </si>
  <si>
    <t>8.6743E-07</t>
  </si>
  <si>
    <t>ENSG00000242419</t>
  </si>
  <si>
    <t>PCDHGC4</t>
  </si>
  <si>
    <t>2.3644E-06</t>
  </si>
  <si>
    <t>ENSG00000240764</t>
  </si>
  <si>
    <t>PCDHGC5</t>
  </si>
  <si>
    <t>2.4366E-06</t>
  </si>
  <si>
    <t>ENSG00000113645</t>
  </si>
  <si>
    <t>WWC1</t>
  </si>
  <si>
    <t>3.0299E-08</t>
  </si>
  <si>
    <t>ENSG00000134516</t>
  </si>
  <si>
    <t>1.2271E-07</t>
  </si>
  <si>
    <t>ENSG00000204767</t>
  </si>
  <si>
    <t>1.2046E-08</t>
  </si>
  <si>
    <t>ENSG00000198055</t>
  </si>
  <si>
    <t>GRK6</t>
  </si>
  <si>
    <t>6.3741E-07</t>
  </si>
  <si>
    <t>ENSG00000113758</t>
  </si>
  <si>
    <t>DBN1</t>
  </si>
  <si>
    <t>1.3826E-06</t>
  </si>
  <si>
    <t>ENSG00000112137</t>
  </si>
  <si>
    <t>1.5949E-08</t>
  </si>
  <si>
    <t>ENSG00000124788</t>
  </si>
  <si>
    <t>ATXN1</t>
  </si>
  <si>
    <t>1.0626E-08</t>
  </si>
  <si>
    <t>ENSG00000124557</t>
  </si>
  <si>
    <t>1.0077E-07</t>
  </si>
  <si>
    <t>ENSG00000182952</t>
  </si>
  <si>
    <t>5.1677E-07</t>
  </si>
  <si>
    <t>ENSG00000204525</t>
  </si>
  <si>
    <t>HLA-C</t>
  </si>
  <si>
    <t>4.5222E-08</t>
  </si>
  <si>
    <t>ENSG00000204511</t>
  </si>
  <si>
    <t>MCCD1</t>
  </si>
  <si>
    <t>1.8190E-09</t>
  </si>
  <si>
    <t>ENSG00000198563</t>
  </si>
  <si>
    <t>DDX39B</t>
  </si>
  <si>
    <t>2.9004E-09</t>
  </si>
  <si>
    <t>ENSG00000254870</t>
  </si>
  <si>
    <t>ATP6V1G2-DDX39B</t>
  </si>
  <si>
    <t>2.6269E-09</t>
  </si>
  <si>
    <t>ENSG00000204482</t>
  </si>
  <si>
    <t>LST1</t>
  </si>
  <si>
    <t>3.4892E-09</t>
  </si>
  <si>
    <t>ENSG00000204463</t>
  </si>
  <si>
    <t>BAG6</t>
  </si>
  <si>
    <t>1.2439E-07</t>
  </si>
  <si>
    <t>ENSG00000204439</t>
  </si>
  <si>
    <t>C6orf47</t>
  </si>
  <si>
    <t>3.1963E-07</t>
  </si>
  <si>
    <t>ENSG00000204348</t>
  </si>
  <si>
    <t>DXO</t>
  </si>
  <si>
    <t>3.0210E-07</t>
  </si>
  <si>
    <t>ENSG00000213676</t>
  </si>
  <si>
    <t>ATF6B</t>
  </si>
  <si>
    <t>6.2279E-08</t>
  </si>
  <si>
    <t>ENSG00000227057</t>
  </si>
  <si>
    <t>WDR46</t>
  </si>
  <si>
    <t>9.7606E-07</t>
  </si>
  <si>
    <t>ENSG00000236104</t>
  </si>
  <si>
    <t>ZBTB22</t>
  </si>
  <si>
    <t>1.0734E-08</t>
  </si>
  <si>
    <t>ENSG00000118689</t>
  </si>
  <si>
    <t>FOXO3</t>
  </si>
  <si>
    <t>7.2855E-08</t>
  </si>
  <si>
    <t>ENSG00000155130</t>
  </si>
  <si>
    <t>5.7927E-07</t>
  </si>
  <si>
    <t>ENSG00000111877</t>
  </si>
  <si>
    <t>3.5257E-07</t>
  </si>
  <si>
    <t>ENSG00000111879</t>
  </si>
  <si>
    <t>6.3670E-07</t>
  </si>
  <si>
    <t>ENSG00000203760</t>
  </si>
  <si>
    <t>3.7697E-09</t>
  </si>
  <si>
    <t>ENSG00000196569</t>
  </si>
  <si>
    <t>LAMA2</t>
  </si>
  <si>
    <t>1.5976E-07</t>
  </si>
  <si>
    <t>ENSG00000091831</t>
  </si>
  <si>
    <t>7.3108E-08</t>
  </si>
  <si>
    <t>ENSG00000146555</t>
  </si>
  <si>
    <t>SDK1</t>
  </si>
  <si>
    <t>1.6809E-06</t>
  </si>
  <si>
    <t>ENSG00000106415</t>
  </si>
  <si>
    <t>2.9768E-11</t>
  </si>
  <si>
    <t>ENSG00000005108</t>
  </si>
  <si>
    <t>THSD7A</t>
  </si>
  <si>
    <t>2.6671E-08</t>
  </si>
  <si>
    <t>ENSG00000136267</t>
  </si>
  <si>
    <t>DGKB</t>
  </si>
  <si>
    <t>2.2447E-08</t>
  </si>
  <si>
    <t>ENSG00000106536</t>
  </si>
  <si>
    <t>POU6F2</t>
  </si>
  <si>
    <t>6.3529E-08</t>
  </si>
  <si>
    <t>ENSG00000158321</t>
  </si>
  <si>
    <t>AUTS2</t>
  </si>
  <si>
    <t>1.2140E-09</t>
  </si>
  <si>
    <t>ENSG00000127948</t>
  </si>
  <si>
    <t>4.2395E-07</t>
  </si>
  <si>
    <t>ENSG00000127952</t>
  </si>
  <si>
    <t>8.1175E-09</t>
  </si>
  <si>
    <t>ENSG00000146701</t>
  </si>
  <si>
    <t>5.9358E-09</t>
  </si>
  <si>
    <t>ENSG00000198822</t>
  </si>
  <si>
    <t>2.2023E-06</t>
  </si>
  <si>
    <t>ENSG00000106261</t>
  </si>
  <si>
    <t>1.4911E-06</t>
  </si>
  <si>
    <t>ENSG00000214300</t>
  </si>
  <si>
    <t>9.4737E-09</t>
  </si>
  <si>
    <t>ENSG00000121716</t>
  </si>
  <si>
    <t>1.5768E-08</t>
  </si>
  <si>
    <t>ENSG00000085514</t>
  </si>
  <si>
    <t>5.9303E-09</t>
  </si>
  <si>
    <t>ENSG00000078487</t>
  </si>
  <si>
    <t>1.3489E-08</t>
  </si>
  <si>
    <t>ENSG00000146834</t>
  </si>
  <si>
    <t>6.6366E-08</t>
  </si>
  <si>
    <t>ENSG00000185955</t>
  </si>
  <si>
    <t>3.7818E-07</t>
  </si>
  <si>
    <t>ENSG00000166925</t>
  </si>
  <si>
    <t>8.8992E-09</t>
  </si>
  <si>
    <t>ENSG00000166924</t>
  </si>
  <si>
    <t>6.7684E-09</t>
  </si>
  <si>
    <t>ENSG00000106397</t>
  </si>
  <si>
    <t>3.5469E-07</t>
  </si>
  <si>
    <t>ENSG00000106404</t>
  </si>
  <si>
    <t>CLDN15</t>
  </si>
  <si>
    <t>1.9605E-06</t>
  </si>
  <si>
    <t>ENSG00000005483</t>
  </si>
  <si>
    <t>6.2777E-07</t>
  </si>
  <si>
    <t>ENSG00000135250</t>
  </si>
  <si>
    <t>4.3318E-11</t>
  </si>
  <si>
    <t>ENSG00000081803</t>
  </si>
  <si>
    <t>CADPS2</t>
  </si>
  <si>
    <t>1.7962E-07</t>
  </si>
  <si>
    <t>ENSG00000179603</t>
  </si>
  <si>
    <t>5.4559E-07</t>
  </si>
  <si>
    <t>ENSG00000131558</t>
  </si>
  <si>
    <t>2.0021E-12</t>
  </si>
  <si>
    <t>ENSG00000164885</t>
  </si>
  <si>
    <t>7.7698E-08</t>
  </si>
  <si>
    <t>ENSG00000164889</t>
  </si>
  <si>
    <t>4.5640E-08</t>
  </si>
  <si>
    <t>ENSG00000183117</t>
  </si>
  <si>
    <t>1.6635E-09</t>
  </si>
  <si>
    <t>ENSG00000172733</t>
  </si>
  <si>
    <t>ENSG00000079102</t>
  </si>
  <si>
    <t>2.8326E-08</t>
  </si>
  <si>
    <t>ENSG00000182197</t>
  </si>
  <si>
    <t>2.2567E-09</t>
  </si>
  <si>
    <t>ENSG00000147676</t>
  </si>
  <si>
    <t>1.5736E-06</t>
  </si>
  <si>
    <t>ENSG00000153310</t>
  </si>
  <si>
    <t>FAM49B</t>
  </si>
  <si>
    <t>3.7179E-08</t>
  </si>
  <si>
    <t>ENSG00000171045</t>
  </si>
  <si>
    <t>TSNARE1</t>
  </si>
  <si>
    <t>1.0576E-06</t>
  </si>
  <si>
    <t>ENSG00000187954</t>
  </si>
  <si>
    <t>CYHR1</t>
  </si>
  <si>
    <t>1.8318E-07</t>
  </si>
  <si>
    <t>ENSG00000197724</t>
  </si>
  <si>
    <t>1.4323E-07</t>
  </si>
  <si>
    <t>ENSG00000130956</t>
  </si>
  <si>
    <t>1.4015E-12</t>
  </si>
  <si>
    <t>ENSG00000081377</t>
  </si>
  <si>
    <t>3.9662E-12</t>
  </si>
  <si>
    <t>ENSG00000175764</t>
  </si>
  <si>
    <t>4.9286E-09</t>
  </si>
  <si>
    <t>ENSG00000119522</t>
  </si>
  <si>
    <t>2.3407E-10</t>
  </si>
  <si>
    <t>ENSG00000185532</t>
  </si>
  <si>
    <t>PRKG1</t>
  </si>
  <si>
    <t>8.1466E-07</t>
  </si>
  <si>
    <t>ENSG00000148572</t>
  </si>
  <si>
    <t>1.3089E-08</t>
  </si>
  <si>
    <t>ENSG00000171988</t>
  </si>
  <si>
    <t>7.2047E-10</t>
  </si>
  <si>
    <t>ENSG00000165476</t>
  </si>
  <si>
    <t>1.0158E-09</t>
  </si>
  <si>
    <t>ENSG00000183230</t>
  </si>
  <si>
    <t>6.1850E-12</t>
  </si>
  <si>
    <t>ENSG00000214655</t>
  </si>
  <si>
    <t>ZSWIM8</t>
  </si>
  <si>
    <t>1.6318E-06</t>
  </si>
  <si>
    <t>ENSG00000107833</t>
  </si>
  <si>
    <t>8.4568E-09</t>
  </si>
  <si>
    <t>ENSG00000198408</t>
  </si>
  <si>
    <t>8.3984E-09</t>
  </si>
  <si>
    <t>ENSG00000120049</t>
  </si>
  <si>
    <t>3.4447E-12</t>
  </si>
  <si>
    <t>ENSG00000120029</t>
  </si>
  <si>
    <t>2.3917E-10</t>
  </si>
  <si>
    <t>ENSG00000107859</t>
  </si>
  <si>
    <t>6.6999E-12</t>
  </si>
  <si>
    <t>ENSG00000107862</t>
  </si>
  <si>
    <t>3.9461E-12</t>
  </si>
  <si>
    <t>ENSG00000077150</t>
  </si>
  <si>
    <t>4.6780E-07</t>
  </si>
  <si>
    <t>ENSG00000059915</t>
  </si>
  <si>
    <t>3.5892E-12</t>
  </si>
  <si>
    <t>ENSG00000107872</t>
  </si>
  <si>
    <t>1.4455E-07</t>
  </si>
  <si>
    <t>ENSG00000107874</t>
  </si>
  <si>
    <t>1.9558E-08</t>
  </si>
  <si>
    <t>ENSG00000270316</t>
  </si>
  <si>
    <t>7.5986E-07</t>
  </si>
  <si>
    <t>ENSG00000214435</t>
  </si>
  <si>
    <t>2.3445E-07</t>
  </si>
  <si>
    <t>ENSG00000148842</t>
  </si>
  <si>
    <t>6.8037E-08</t>
  </si>
  <si>
    <t>ENSG00000076685</t>
  </si>
  <si>
    <t>4.9858E-08</t>
  </si>
  <si>
    <t>ENSG00000156395</t>
  </si>
  <si>
    <t>4.9728E-08</t>
  </si>
  <si>
    <t>ENSG00000187079</t>
  </si>
  <si>
    <t>8.2898E-14</t>
  </si>
  <si>
    <t>ENSG00000187398</t>
  </si>
  <si>
    <t>3.1035E-08</t>
  </si>
  <si>
    <t>ENSG00000152219</t>
  </si>
  <si>
    <t>1.2752E-06</t>
  </si>
  <si>
    <t>ENSG00000156599</t>
  </si>
  <si>
    <t>ZDHHC5</t>
  </si>
  <si>
    <t>8.4849E-07</t>
  </si>
  <si>
    <t>ENSG00000254462</t>
  </si>
  <si>
    <t>TMX2-CTNND1</t>
  </si>
  <si>
    <t>1.9520E-06</t>
  </si>
  <si>
    <t>ENSG00000254732</t>
  </si>
  <si>
    <t>RP11-691N7.6</t>
  </si>
  <si>
    <t>1.0832E-06</t>
  </si>
  <si>
    <t>ENSG00000233436</t>
  </si>
  <si>
    <t>BTBD18</t>
  </si>
  <si>
    <t>2.9283E-08</t>
  </si>
  <si>
    <t>ENSG00000182704</t>
  </si>
  <si>
    <t>1.5629E-07</t>
  </si>
  <si>
    <t>ENSG00000184384</t>
  </si>
  <si>
    <t>2.5365E-10</t>
  </si>
  <si>
    <t>ENSG00000182985</t>
  </si>
  <si>
    <t>CADM1</t>
  </si>
  <si>
    <t>6.5320E-07</t>
  </si>
  <si>
    <t>ENSG00000183715</t>
  </si>
  <si>
    <t>OPCML</t>
  </si>
  <si>
    <t>1.9363E-07</t>
  </si>
  <si>
    <t>ENSG00000134532</t>
  </si>
  <si>
    <t>SOX5</t>
  </si>
  <si>
    <t>2.3901E-09</t>
  </si>
  <si>
    <t>ENSG00000152556</t>
  </si>
  <si>
    <t>2.1481E-07</t>
  </si>
  <si>
    <t>ENSG00000181418</t>
  </si>
  <si>
    <t>1.1175E-08</t>
  </si>
  <si>
    <t>ENSG00000181929</t>
  </si>
  <si>
    <t>4.1133E-08</t>
  </si>
  <si>
    <t>ENSG00000167548</t>
  </si>
  <si>
    <t>1.5122E-08</t>
  </si>
  <si>
    <t>ENSG00000139636</t>
  </si>
  <si>
    <t>1.7551E-06</t>
  </si>
  <si>
    <t>ENSG00000123416</t>
  </si>
  <si>
    <t>1.5045E-06</t>
  </si>
  <si>
    <t>ENSG00000111540</t>
  </si>
  <si>
    <t>6.4014E-08</t>
  </si>
  <si>
    <t>ENSG00000139531</t>
  </si>
  <si>
    <t>7.1102E-08</t>
  </si>
  <si>
    <t>ENSG00000197728</t>
  </si>
  <si>
    <t>1.3575E-08</t>
  </si>
  <si>
    <t>ENSG00000065361</t>
  </si>
  <si>
    <t>1.4650E-08</t>
  </si>
  <si>
    <t>ENSG00000111325</t>
  </si>
  <si>
    <t>2.3006E-08</t>
  </si>
  <si>
    <t>ENSG00000182196</t>
  </si>
  <si>
    <t>5.8933E-07</t>
  </si>
  <si>
    <t>ENSG00000090975</t>
  </si>
  <si>
    <t>4.2701E-10</t>
  </si>
  <si>
    <t>ENSG00000051825</t>
  </si>
  <si>
    <t>1.9743E-10</t>
  </si>
  <si>
    <t>ENSG00000130921</t>
  </si>
  <si>
    <t>1.8321E-10</t>
  </si>
  <si>
    <t>ENSG00000111328</t>
  </si>
  <si>
    <t>6.9368E-12</t>
  </si>
  <si>
    <t>ENSG00000183955</t>
  </si>
  <si>
    <t>7.6895E-08</t>
  </si>
  <si>
    <t>ENSG00000150977</t>
  </si>
  <si>
    <t>1.1665E-08</t>
  </si>
  <si>
    <t>ENSG00000187676</t>
  </si>
  <si>
    <t>B3GALTL</t>
  </si>
  <si>
    <t>3.9659E-08</t>
  </si>
  <si>
    <t>ENSG00000118946</t>
  </si>
  <si>
    <t>3.0950E-07</t>
  </si>
  <si>
    <t>ENSG00000184226</t>
  </si>
  <si>
    <t>PCDH9</t>
  </si>
  <si>
    <t>5.2416E-10</t>
  </si>
  <si>
    <t>ENSG00000185352</t>
  </si>
  <si>
    <t>HS6ST3</t>
  </si>
  <si>
    <t>1.8179E-07</t>
  </si>
  <si>
    <t>ENSG00000102572</t>
  </si>
  <si>
    <t>3.7593E-09</t>
  </si>
  <si>
    <t>ENSG00000175198</t>
  </si>
  <si>
    <t>9.2943E-08</t>
  </si>
  <si>
    <t>ENSG00000100461</t>
  </si>
  <si>
    <t>3.0089E-07</t>
  </si>
  <si>
    <t>ENSG00000100462</t>
  </si>
  <si>
    <t>1.8982E-07</t>
  </si>
  <si>
    <t>ENSG00000259132</t>
  </si>
  <si>
    <t>3.2335E-07</t>
  </si>
  <si>
    <t>ENSG00000129474</t>
  </si>
  <si>
    <t>2.5368E-08</t>
  </si>
  <si>
    <t>ENSG00000184304</t>
  </si>
  <si>
    <t>1.2887E-07</t>
  </si>
  <si>
    <t>ENSG00000179008</t>
  </si>
  <si>
    <t>6.0071E-09</t>
  </si>
  <si>
    <t>ENSG00000072110</t>
  </si>
  <si>
    <t>ACTN1</t>
  </si>
  <si>
    <t>6.7365E-07</t>
  </si>
  <si>
    <t>ENSG00000205683</t>
  </si>
  <si>
    <t>3.4608E-07</t>
  </si>
  <si>
    <t>ENSG00000259164</t>
  </si>
  <si>
    <t>RP11-463C8.4</t>
  </si>
  <si>
    <t>5.8405E-07</t>
  </si>
  <si>
    <t>ENSG00000127152</t>
  </si>
  <si>
    <t>BCL11B</t>
  </si>
  <si>
    <t>1.0202E-06</t>
  </si>
  <si>
    <t>ENSG00000176454</t>
  </si>
  <si>
    <t>LPCAT4</t>
  </si>
  <si>
    <t>2.7872E-07</t>
  </si>
  <si>
    <t>ENSG00000166450</t>
  </si>
  <si>
    <t>PRTG</t>
  </si>
  <si>
    <t>2.4208E-06</t>
  </si>
  <si>
    <t>ENSG00000127580</t>
  </si>
  <si>
    <t>WDR24</t>
  </si>
  <si>
    <t>1.7923E-06</t>
  </si>
  <si>
    <t>ENSG00000127585</t>
  </si>
  <si>
    <t>FBXL16</t>
  </si>
  <si>
    <t>2.0109E-07</t>
  </si>
  <si>
    <t>ENSG00000078328</t>
  </si>
  <si>
    <t>RBFOX1</t>
  </si>
  <si>
    <t>2.4657E-07</t>
  </si>
  <si>
    <t>ENSG00000048471</t>
  </si>
  <si>
    <t>SNX29</t>
  </si>
  <si>
    <t>1.7325E-06</t>
  </si>
  <si>
    <t>ENSG00000090905</t>
  </si>
  <si>
    <t>TNRC6A</t>
  </si>
  <si>
    <t>1.7829E-07</t>
  </si>
  <si>
    <t>ENSG00000261832</t>
  </si>
  <si>
    <t>5.2569E-14</t>
  </si>
  <si>
    <t>ENSG00000188603</t>
  </si>
  <si>
    <t>3.4361E-14</t>
  </si>
  <si>
    <t>ENSG00000184730</t>
  </si>
  <si>
    <t>1.4594E-12</t>
  </si>
  <si>
    <t>ENSG00000197272</t>
  </si>
  <si>
    <t>4.4187E-14</t>
  </si>
  <si>
    <t>ENSG00000176476</t>
  </si>
  <si>
    <t>1.6043E-14</t>
  </si>
  <si>
    <t>ENSG00000197165</t>
  </si>
  <si>
    <t>6.4948E-15</t>
  </si>
  <si>
    <t>ENSG00000196502</t>
  </si>
  <si>
    <t>1.1197E-13</t>
  </si>
  <si>
    <t>ENSG00000255524</t>
  </si>
  <si>
    <t>9.1307E-09</t>
  </si>
  <si>
    <t>ENSG00000168488</t>
  </si>
  <si>
    <t>1.3489E-14</t>
  </si>
  <si>
    <t>ENSG00000178952</t>
  </si>
  <si>
    <t>1.7769E-13</t>
  </si>
  <si>
    <t>ENSG00000178188</t>
  </si>
  <si>
    <t>1.2657E-14</t>
  </si>
  <si>
    <t>ENSG00000196296</t>
  </si>
  <si>
    <t>3.6685E-12</t>
  </si>
  <si>
    <t>ENSG00000177548</t>
  </si>
  <si>
    <t>2.5424E-14</t>
  </si>
  <si>
    <t>ENSG00000177455</t>
  </si>
  <si>
    <t>8.8225E-11</t>
  </si>
  <si>
    <t>ENSG00000176953</t>
  </si>
  <si>
    <t>2.0538E-06</t>
  </si>
  <si>
    <t>ENSG00000169682</t>
  </si>
  <si>
    <t>7.8206E-09</t>
  </si>
  <si>
    <t>ENSG00000213658</t>
  </si>
  <si>
    <t>7.2268E-07</t>
  </si>
  <si>
    <t>ENSG00000156853</t>
  </si>
  <si>
    <t>6.8071E-07</t>
  </si>
  <si>
    <t>ENSG00000167397</t>
  </si>
  <si>
    <t>7.7641E-07</t>
  </si>
  <si>
    <t>ENSG00000103507</t>
  </si>
  <si>
    <t>7.6188E-08</t>
  </si>
  <si>
    <t>ENSG00000103510</t>
  </si>
  <si>
    <t>3.5940E-08</t>
  </si>
  <si>
    <t>ENSG00000102935</t>
  </si>
  <si>
    <t>1.3305E-08</t>
  </si>
  <si>
    <t>ENSG00000103479</t>
  </si>
  <si>
    <t>3.2267E-07</t>
  </si>
  <si>
    <t>ENSG00000166971</t>
  </si>
  <si>
    <t>2.4126E-07</t>
  </si>
  <si>
    <t>ENSG00000103056</t>
  </si>
  <si>
    <t>SMPD3</t>
  </si>
  <si>
    <t>2.6187E-07</t>
  </si>
  <si>
    <t>ENSG00000140832</t>
  </si>
  <si>
    <t>2.4983E-06</t>
  </si>
  <si>
    <t>ENSG00000224470</t>
  </si>
  <si>
    <t>1.5488E-09</t>
  </si>
  <si>
    <t>ENSG00000182149</t>
  </si>
  <si>
    <t>5.3568E-09</t>
  </si>
  <si>
    <t>ENSG00000102984</t>
  </si>
  <si>
    <t>8.8037E-09</t>
  </si>
  <si>
    <t>ENSG00000152910</t>
  </si>
  <si>
    <t>7.8323E-09</t>
  </si>
  <si>
    <t>ENSG00000140945</t>
  </si>
  <si>
    <t>CDH13</t>
  </si>
  <si>
    <t>1.1272E-12</t>
  </si>
  <si>
    <t>ENSG00000178773</t>
  </si>
  <si>
    <t>1.1172E-06</t>
  </si>
  <si>
    <t>ENSG00000141258</t>
  </si>
  <si>
    <t>SGSM2</t>
  </si>
  <si>
    <t>2.0235E-06</t>
  </si>
  <si>
    <t>ENSG00000172057</t>
  </si>
  <si>
    <t>1.4567E-08</t>
  </si>
  <si>
    <t>ENSG00000159314</t>
  </si>
  <si>
    <t>ENSG00000225190</t>
  </si>
  <si>
    <t>ENSG00000120088</t>
  </si>
  <si>
    <t>6.1622E-15</t>
  </si>
  <si>
    <t>ENSG00000185294</t>
  </si>
  <si>
    <t>8.2712E-15</t>
  </si>
  <si>
    <t>ENSG00000186868</t>
  </si>
  <si>
    <t>1.1560E-13</t>
  </si>
  <si>
    <t>ENSG00000256762</t>
  </si>
  <si>
    <t>1.9709E-22</t>
  </si>
  <si>
    <t>ENSG00000120071</t>
  </si>
  <si>
    <t>2.2460E-14</t>
  </si>
  <si>
    <t>ENSG00000228696</t>
  </si>
  <si>
    <t>4.3854E-15</t>
  </si>
  <si>
    <t>ENSG00000073969</t>
  </si>
  <si>
    <t>2.1094E-15</t>
  </si>
  <si>
    <t>ENSG00000108379</t>
  </si>
  <si>
    <t>ENSG00000213246</t>
  </si>
  <si>
    <t>2.0011E-06</t>
  </si>
  <si>
    <t>ENSG00000108375</t>
  </si>
  <si>
    <t>6.2335E-07</t>
  </si>
  <si>
    <t>ENSG00000108387</t>
  </si>
  <si>
    <t>2.9138E-08</t>
  </si>
  <si>
    <t>ENSG00000121101</t>
  </si>
  <si>
    <t>2.4922E-06</t>
  </si>
  <si>
    <t>ENSG00000175175</t>
  </si>
  <si>
    <t>5.9625E-08</t>
  </si>
  <si>
    <t>ENSG00000108395</t>
  </si>
  <si>
    <t>6.2165E-07</t>
  </si>
  <si>
    <t>ENSG00000182628</t>
  </si>
  <si>
    <t>4.5632E-07</t>
  </si>
  <si>
    <t>ENSG00000183684</t>
  </si>
  <si>
    <t>ALYREF</t>
  </si>
  <si>
    <t>4.5675E-07</t>
  </si>
  <si>
    <t>ENSG00000170558</t>
  </si>
  <si>
    <t>5.8695E-08</t>
  </si>
  <si>
    <t>ENSG00000141431</t>
  </si>
  <si>
    <t>9.1344E-10</t>
  </si>
  <si>
    <t>ENSG00000101489</t>
  </si>
  <si>
    <t>2.1822E-08</t>
  </si>
  <si>
    <t>ENSG00000152214</t>
  </si>
  <si>
    <t>RIT2</t>
  </si>
  <si>
    <t>4.2634E-07</t>
  </si>
  <si>
    <t>ENSG00000187323</t>
  </si>
  <si>
    <t>5.4644E-14</t>
  </si>
  <si>
    <t>ENSG00000196628</t>
  </si>
  <si>
    <t>1.3730E-09</t>
  </si>
  <si>
    <t>ENSG00000104903</t>
  </si>
  <si>
    <t>1.0618E-06</t>
  </si>
  <si>
    <t>ENSG00000254858</t>
  </si>
  <si>
    <t>MPV17L2</t>
  </si>
  <si>
    <t>2.3162E-06</t>
  </si>
  <si>
    <t>ENSG00000105649</t>
  </si>
  <si>
    <t>RAB3A</t>
  </si>
  <si>
    <t>9.9828E-07</t>
  </si>
  <si>
    <t>ENSG00000105650</t>
  </si>
  <si>
    <t>PDE4C</t>
  </si>
  <si>
    <t>1.2919E-06</t>
  </si>
  <si>
    <t>ENSG00000185019</t>
  </si>
  <si>
    <t>1.6843E-10</t>
  </si>
  <si>
    <t>ENSG00000215251</t>
  </si>
  <si>
    <t>6.8715E-07</t>
  </si>
  <si>
    <t>ENSG00000088899</t>
  </si>
  <si>
    <t>1.0308E-06</t>
  </si>
  <si>
    <t>ENSG00000078747</t>
  </si>
  <si>
    <t>7.4694E-07</t>
  </si>
  <si>
    <t>ENSG00000125971</t>
  </si>
  <si>
    <t>3.7911E-07</t>
  </si>
  <si>
    <t>ENSG00000101460</t>
  </si>
  <si>
    <t>4.5877E-07</t>
  </si>
  <si>
    <t>ENSG00000101464</t>
  </si>
  <si>
    <t>2.1237E-06</t>
  </si>
  <si>
    <t>ENSG00000198646</t>
  </si>
  <si>
    <t>3.4805E-07</t>
  </si>
  <si>
    <t>ENSG00000078804</t>
  </si>
  <si>
    <t>1.8240E-07</t>
  </si>
  <si>
    <t>ENSG00000131067</t>
  </si>
  <si>
    <t>1.3332E-06</t>
  </si>
  <si>
    <t>ENSG00000088298</t>
  </si>
  <si>
    <t>1.2282E-06</t>
  </si>
  <si>
    <t>ENSG00000101109</t>
  </si>
  <si>
    <t>7.5750E-08</t>
  </si>
  <si>
    <t>ENSG00000087495</t>
  </si>
  <si>
    <t>2.1238E-07</t>
  </si>
  <si>
    <t>ENSG00000179242</t>
  </si>
  <si>
    <t>2.7694E-08</t>
  </si>
  <si>
    <t>ENSG00000100330</t>
  </si>
  <si>
    <t>MTMR3</t>
  </si>
  <si>
    <t>1.2848E-06</t>
  </si>
  <si>
    <t>ENSG00000133424</t>
  </si>
  <si>
    <t>1.6041E-06</t>
  </si>
  <si>
    <t>ENSG00000073169</t>
  </si>
  <si>
    <t>1.1998E-06</t>
  </si>
  <si>
    <t xml:space="preserve">Note: Only the genes that attained statistical significance after the Bonferroni correction (&lt; 0.05 / 18648) were reported. </t>
  </si>
  <si>
    <t>Name</t>
  </si>
  <si>
    <t>Annotation</t>
  </si>
  <si>
    <t>Category</t>
  </si>
  <si>
    <t>LDSC-SEG</t>
  </si>
  <si>
    <t>A10.165.114.830.500.750.Subcutaneous.Fat..Abdominal</t>
  </si>
  <si>
    <t>9.9554E-01</t>
  </si>
  <si>
    <t>Franke</t>
  </si>
  <si>
    <t>Adipose</t>
  </si>
  <si>
    <t>A10.165.114.830.750.Subcutaneous.Fat</t>
  </si>
  <si>
    <t>9.9944E-01</t>
  </si>
  <si>
    <t>A11.329.114.Adipocytes</t>
  </si>
  <si>
    <t>9.7698E-01</t>
  </si>
  <si>
    <t>A02.835.583.443.800.800.Synovial.Fluid</t>
  </si>
  <si>
    <t>6.7461E-01</t>
  </si>
  <si>
    <t>Blood/Immune</t>
  </si>
  <si>
    <t>A10.549.400.Lymph.Nodes</t>
  </si>
  <si>
    <t>9.9549E-01</t>
  </si>
  <si>
    <t>A10.549.Lymphoid.Tissue</t>
  </si>
  <si>
    <t>7.9884E-01</t>
  </si>
  <si>
    <t>A11.118.637.555.567.562.440.Precursor.Cells..B.Lymphoid</t>
  </si>
  <si>
    <t>5.0618E-02</t>
  </si>
  <si>
    <t>A11.118.637.555.567.562.B.Lymphocytes</t>
  </si>
  <si>
    <t>4.7916E-01</t>
  </si>
  <si>
    <t>A11.118.637.555.567.569.200.700.T.Lymphocytes..Regulatory</t>
  </si>
  <si>
    <t>4.5600E-03</t>
  </si>
  <si>
    <t>A11.118.637.555.567.569.T.Lymphocytes</t>
  </si>
  <si>
    <t>1.6260E-01</t>
  </si>
  <si>
    <t>A11.118.637.Leukocytes</t>
  </si>
  <si>
    <t>6.6254E-02</t>
  </si>
  <si>
    <t>A11.329.372.600.Macrophages..Alveolar</t>
  </si>
  <si>
    <t>1.0000E+00</t>
  </si>
  <si>
    <t>A11.443.Erythroid.Cells</t>
  </si>
  <si>
    <t>8.3673E-01</t>
  </si>
  <si>
    <t>A11.627.340.360.Granulocyte.Precursor.Cells</t>
  </si>
  <si>
    <t>5.8776E-01</t>
  </si>
  <si>
    <t>A11.627.624.249.Monocyte.Macrophage.Precursor.Cells</t>
  </si>
  <si>
    <t>3.3214E-01</t>
  </si>
  <si>
    <t>A11.627.635.Myeloid.Progenitor.Cells</t>
  </si>
  <si>
    <t>8.1382E-01</t>
  </si>
  <si>
    <t>A11.872.378.590.635.Granulocyte.Macrophage.Progenitor.Cells</t>
  </si>
  <si>
    <t>5.7364E-01</t>
  </si>
  <si>
    <t>A11.872.378.590.817.Megakaryocyte.Erythroid.Progenitor.Cells</t>
  </si>
  <si>
    <t>8.4520E-01</t>
  </si>
  <si>
    <t>A11.872.378.Hematopoietic.Stem.Cells</t>
  </si>
  <si>
    <t>8.9310E-01</t>
  </si>
  <si>
    <t>A15.145.229.188.Blood.Platelets</t>
  </si>
  <si>
    <t>3.7894E-01</t>
  </si>
  <si>
    <t>A15.145.229.637.555.567.562.725.Plasma.Cells</t>
  </si>
  <si>
    <t>6.6394E-01</t>
  </si>
  <si>
    <t>A15.145.229.637.555.567.569.200.CD4.Positive.T.Lymphocytes</t>
  </si>
  <si>
    <t>2.1856E-04</t>
  </si>
  <si>
    <t>A15.145.229.637.555.Leukocytes..Mononuclear</t>
  </si>
  <si>
    <t>4.8523E-01</t>
  </si>
  <si>
    <t>A15.145.229.Blood.Cells</t>
  </si>
  <si>
    <t>6.2091E-02</t>
  </si>
  <si>
    <t>A15.145.300.Fetal.Blood</t>
  </si>
  <si>
    <t>7.7205E-02</t>
  </si>
  <si>
    <t>A15.145.846.Serum</t>
  </si>
  <si>
    <t>8.9300E-01</t>
  </si>
  <si>
    <t>A15.145.Blood</t>
  </si>
  <si>
    <t>1.2725E-02</t>
  </si>
  <si>
    <t>A15.378.316.580.Monocytes</t>
  </si>
  <si>
    <t>7.6478E-01</t>
  </si>
  <si>
    <t>A15.378.316.Bone.Marrow.Cells</t>
  </si>
  <si>
    <t>1.7757E-01</t>
  </si>
  <si>
    <t>A15.382.490.315.583.Neutrophils</t>
  </si>
  <si>
    <t>6.0895E-03</t>
  </si>
  <si>
    <t>A15.382.490.555.567.537.Killer.Cells..Natural</t>
  </si>
  <si>
    <t>3.6467E-01</t>
  </si>
  <si>
    <t>A15.382.490.555.567.622.Lymphocytes..Null</t>
  </si>
  <si>
    <t>9.8669E-01</t>
  </si>
  <si>
    <t>A15.382.490.555.567.Lymphocytes</t>
  </si>
  <si>
    <t>1.5975E-01</t>
  </si>
  <si>
    <t>A15.382.520.604.700.Spleen</t>
  </si>
  <si>
    <t>9.6386E-01</t>
  </si>
  <si>
    <t>A15.382.520.604.800.Palatine.Tonsil</t>
  </si>
  <si>
    <t>5.0698E-02</t>
  </si>
  <si>
    <t>A15.382.680.Phagocytes</t>
  </si>
  <si>
    <t>5.4761E-01</t>
  </si>
  <si>
    <t>A15.382.812.260.Dendritic.Cells</t>
  </si>
  <si>
    <t>9.6129E-01</t>
  </si>
  <si>
    <t>A15.382.812.522.Macrophages</t>
  </si>
  <si>
    <t>9.9955E-01</t>
  </si>
  <si>
    <t>A15.382.812.Mononuclear.Phagocyte.System</t>
  </si>
  <si>
    <t>9.9416E-01</t>
  </si>
  <si>
    <t>A15.382.Immune.System</t>
  </si>
  <si>
    <t>7.2146E-01</t>
  </si>
  <si>
    <t>A08.186.211.132.810.428.200.Cerebellum</t>
  </si>
  <si>
    <t>2.2702E-04</t>
  </si>
  <si>
    <t>CNS</t>
  </si>
  <si>
    <t>A08.186.211.132.Brain.Stem</t>
  </si>
  <si>
    <t>3.5455E-05</t>
  </si>
  <si>
    <t>A08.186.211.464.405.Hippocampus</t>
  </si>
  <si>
    <t>2.3805E-09</t>
  </si>
  <si>
    <t>A08.186.211.464.710.225.Entorhinal.Cortex</t>
  </si>
  <si>
    <t>1.1345E-11</t>
  </si>
  <si>
    <t>A08.186.211.464.Limbic.System</t>
  </si>
  <si>
    <t>3.9478E-11</t>
  </si>
  <si>
    <t>A08.186.211.653.Mesencephalon</t>
  </si>
  <si>
    <t>2.4460E-04</t>
  </si>
  <si>
    <t>A08.186.211.730.317.357.352.435.Hypothalamo.Hypophyseal.System</t>
  </si>
  <si>
    <t>1.1261E-01</t>
  </si>
  <si>
    <t>A08.186.211.730.317.357.Hypothalamus</t>
  </si>
  <si>
    <t>4.3338E-02</t>
  </si>
  <si>
    <t>A08.186.211.730.317.Diencephalon</t>
  </si>
  <si>
    <t>2.9670E-03</t>
  </si>
  <si>
    <t>A08.186.211.730.885.287.249.487.Corpus.Striatum</t>
  </si>
  <si>
    <t>1.2000E-02</t>
  </si>
  <si>
    <t>A08.186.211.730.885.287.249.Basal.Ganglia</t>
  </si>
  <si>
    <t>7.3297E-06</t>
  </si>
  <si>
    <t>A08.186.211.730.885.287.500.270.Frontal.Lobe</t>
  </si>
  <si>
    <t>4.5949E-07</t>
  </si>
  <si>
    <t>A08.186.211.730.885.287.500.571.735.Visual.Cortex</t>
  </si>
  <si>
    <t>3.0934E-06</t>
  </si>
  <si>
    <t>A08.186.211.730.885.287.500.670.Parietal.Lobe</t>
  </si>
  <si>
    <t>7.7592E-08</t>
  </si>
  <si>
    <t>A08.186.211.730.885.287.500.Cerebral.Cortex</t>
  </si>
  <si>
    <t>6.1058E-12</t>
  </si>
  <si>
    <t>A08.186.211.865.428.Metencephalon</t>
  </si>
  <si>
    <t>1.6740E-04</t>
  </si>
  <si>
    <t>A08.186.211.Brain</t>
  </si>
  <si>
    <t>6.8568E-11</t>
  </si>
  <si>
    <t>A09.371.729.Retina</t>
  </si>
  <si>
    <t>1.7195E-03</t>
  </si>
  <si>
    <t>A11.872.653.Neural.Stem.Cells</t>
  </si>
  <si>
    <t>2.0230E-05</t>
  </si>
  <si>
    <t>A07.231.114.Arteries</t>
  </si>
  <si>
    <t>7.8404E-01</t>
  </si>
  <si>
    <t>Cardiovascular</t>
  </si>
  <si>
    <t>A07.231.908.670.874.Umbilical.Veins</t>
  </si>
  <si>
    <t>9.1733E-01</t>
  </si>
  <si>
    <t>A07.231.908.Veins</t>
  </si>
  <si>
    <t>9.2096E-01</t>
  </si>
  <si>
    <t>A07.231.Blood.Vessels</t>
  </si>
  <si>
    <t>8.0798E-01</t>
  </si>
  <si>
    <t>A07.541.358.100.Atrial.Appendage</t>
  </si>
  <si>
    <t>9.4942E-01</t>
  </si>
  <si>
    <t>A07.541.358.Heart.Atria</t>
  </si>
  <si>
    <t>9.6461E-01</t>
  </si>
  <si>
    <t>A07.541.510.110.Aortic.Valve</t>
  </si>
  <si>
    <t>9.9989E-01</t>
  </si>
  <si>
    <t>A07.541.560.Heart.Ventricles</t>
  </si>
  <si>
    <t>9.4918E-01</t>
  </si>
  <si>
    <t>A07.541.Heart</t>
  </si>
  <si>
    <t>9.7246E-01</t>
  </si>
  <si>
    <t>A03.556.124.369.Intestinal.Mucosa</t>
  </si>
  <si>
    <t>9.6531E-01</t>
  </si>
  <si>
    <t>Digestive</t>
  </si>
  <si>
    <t>A03.556.124.526.767.Rectum</t>
  </si>
  <si>
    <t>5.3248E-01</t>
  </si>
  <si>
    <t>A03.556.124.684.Intestine..Small</t>
  </si>
  <si>
    <t>9.9315E-01</t>
  </si>
  <si>
    <t>A03.556.124.Intestines</t>
  </si>
  <si>
    <t>9.5775E-01</t>
  </si>
  <si>
    <t>A03.556.249.124.Ileum</t>
  </si>
  <si>
    <t>9.9794E-01</t>
  </si>
  <si>
    <t>A03.556.249.249.209.Cecum</t>
  </si>
  <si>
    <t>8.4372E-01</t>
  </si>
  <si>
    <t>A03.556.249.249.356.668.Colon..Sigmoid</t>
  </si>
  <si>
    <t>7.1350E-01</t>
  </si>
  <si>
    <t>A03.556.249.249.356.Colon</t>
  </si>
  <si>
    <t>8.8346E-01</t>
  </si>
  <si>
    <t>A03.556.500.760.464.Parotid.Gland</t>
  </si>
  <si>
    <t>8.8131E-01</t>
  </si>
  <si>
    <t>A03.556.500.760.Salivary.Glands</t>
  </si>
  <si>
    <t>8.2084E-01</t>
  </si>
  <si>
    <t>A03.556.875.500.Esophagus</t>
  </si>
  <si>
    <t>9.9253E-01</t>
  </si>
  <si>
    <t>A03.556.875.875.Stomach</t>
  </si>
  <si>
    <t>9.7704E-01</t>
  </si>
  <si>
    <t>A03.556.875.Upper.Gastrointestinal.Tract</t>
  </si>
  <si>
    <t>9.8956E-01</t>
  </si>
  <si>
    <t>A03.556.Gastrointestinal.Tract</t>
  </si>
  <si>
    <t>9.4940E-01</t>
  </si>
  <si>
    <t>A06.407.071.140.Adrenal.Cortex</t>
  </si>
  <si>
    <t>9.5665E-01</t>
  </si>
  <si>
    <t>Endocrine</t>
  </si>
  <si>
    <t>A06.407.071.Adrenal.Glands</t>
  </si>
  <si>
    <t>6.7220E-01</t>
  </si>
  <si>
    <t>A06.407.312.782.Testis</t>
  </si>
  <si>
    <t>8.7743E-01</t>
  </si>
  <si>
    <t>A06.407.312.Gonads</t>
  </si>
  <si>
    <t>9.8869E-01</t>
  </si>
  <si>
    <t>A06.407.900.Thyroid.Gland</t>
  </si>
  <si>
    <t>8.9386E-01</t>
  </si>
  <si>
    <t>A06.407.Endocrine.Glands</t>
  </si>
  <si>
    <t>9.5138E-01</t>
  </si>
  <si>
    <t>A10.336.707.Prostate</t>
  </si>
  <si>
    <t>9.8697E-01</t>
  </si>
  <si>
    <t>A11.382.Endocrine.Cells</t>
  </si>
  <si>
    <t>9.9901E-01</t>
  </si>
  <si>
    <t>A11.436.329.Granulosa.Cells</t>
  </si>
  <si>
    <t>9.7676E-01</t>
  </si>
  <si>
    <t>A03.620.Liver</t>
  </si>
  <si>
    <t>9.9738E-01</t>
  </si>
  <si>
    <t>Liver</t>
  </si>
  <si>
    <t>A11.436.348.Hepatocytes</t>
  </si>
  <si>
    <t>6.5413E-01</t>
  </si>
  <si>
    <t>A02.165.Cartilage</t>
  </si>
  <si>
    <t>9.7240E-01</t>
  </si>
  <si>
    <t>Musculoskeletal-connective</t>
  </si>
  <si>
    <t>A02.633.567.850.Quadriceps.Muscle</t>
  </si>
  <si>
    <t>3.1211E-01</t>
  </si>
  <si>
    <t>A02.835.232.834.151.Cervical.Vertebrae</t>
  </si>
  <si>
    <t>7.2195E-01</t>
  </si>
  <si>
    <t>A02.835.583.443.800.Synovial.Membrane</t>
  </si>
  <si>
    <t>A05.360.319.679.690.Myometrium</t>
  </si>
  <si>
    <t>7.5124E-01</t>
  </si>
  <si>
    <t>A10.165.450.300.425.Keloid</t>
  </si>
  <si>
    <t>9.9632E-01</t>
  </si>
  <si>
    <t>A10.165.450.300.Cicatrix</t>
  </si>
  <si>
    <t>9.9846E-01</t>
  </si>
  <si>
    <t>A10.690.467.Muscle..Smooth</t>
  </si>
  <si>
    <t>9.9173E-01</t>
  </si>
  <si>
    <t>A10.690.Muscles</t>
  </si>
  <si>
    <t>5.1949E-01</t>
  </si>
  <si>
    <t>A11.329.171.Chondrocytes</t>
  </si>
  <si>
    <t>9.9369E-01</t>
  </si>
  <si>
    <t>A11.329.228.Fibroblasts</t>
  </si>
  <si>
    <t>9.9997E-01</t>
  </si>
  <si>
    <t>A11.329.629.Osteoblasts</t>
  </si>
  <si>
    <t>9.9351E-01</t>
  </si>
  <si>
    <t>A11.329.830.Stromal.Cells</t>
  </si>
  <si>
    <t>9.8655E-01</t>
  </si>
  <si>
    <t>A11.329.Connective.Tissue.Cells</t>
  </si>
  <si>
    <t>9.9999E-01</t>
  </si>
  <si>
    <t>A11.620.520.Myocytes..Smooth.Muscle</t>
  </si>
  <si>
    <t>9.9991E-01</t>
  </si>
  <si>
    <t>A03.734.414.Islets.of.Langerhans</t>
  </si>
  <si>
    <t>9.8496E-01</t>
  </si>
  <si>
    <t>Other</t>
  </si>
  <si>
    <t>A03.734.Pancreas</t>
  </si>
  <si>
    <t>9.9968E-01</t>
  </si>
  <si>
    <t>A04.411.Lung</t>
  </si>
  <si>
    <t>A04.531.520.Nasal.Mucosa</t>
  </si>
  <si>
    <t>9.8845E-01</t>
  </si>
  <si>
    <t>A05.360.319.114.373.Fallopian.Tubes</t>
  </si>
  <si>
    <t>9.5993E-01</t>
  </si>
  <si>
    <t>A05.360.319.114.630.Ovary</t>
  </si>
  <si>
    <t>9.8172E-01</t>
  </si>
  <si>
    <t>A05.360.319.679.256.Cervix.Uteri</t>
  </si>
  <si>
    <t>9.8479E-01</t>
  </si>
  <si>
    <t>A05.360.319.679.490.Endometrium</t>
  </si>
  <si>
    <t>9.7407E-01</t>
  </si>
  <si>
    <t>A05.360.319.679.Uterus</t>
  </si>
  <si>
    <t>9.8972E-01</t>
  </si>
  <si>
    <t>A05.360.319.887.Vulva</t>
  </si>
  <si>
    <t>9.7144E-01</t>
  </si>
  <si>
    <t>A05.360.319.Genitalia..Female</t>
  </si>
  <si>
    <t>9.9908E-01</t>
  </si>
  <si>
    <t>A05.360.444.492.362.Foreskin</t>
  </si>
  <si>
    <t>A05.360.444.Genitalia..Male</t>
  </si>
  <si>
    <t>9.9998E-01</t>
  </si>
  <si>
    <t>A05.360.490.Germ.Cells</t>
  </si>
  <si>
    <t>9.5725E-01</t>
  </si>
  <si>
    <t>A05.360.Genitalia</t>
  </si>
  <si>
    <t>A05.810.453.324.Kidney.Cortex</t>
  </si>
  <si>
    <t>9.8229E-01</t>
  </si>
  <si>
    <t>A05.810.453.Kidney</t>
  </si>
  <si>
    <t>9.9839E-01</t>
  </si>
  <si>
    <t>A05.810.890.Urinary.Bladder</t>
  </si>
  <si>
    <t>9.6415E-01</t>
  </si>
  <si>
    <t>A09.371.Eye</t>
  </si>
  <si>
    <t>1.8077E-01</t>
  </si>
  <si>
    <t>A10.272.497.Epidermis</t>
  </si>
  <si>
    <t>4.9257E-01</t>
  </si>
  <si>
    <t>A10.272.Epithelium</t>
  </si>
  <si>
    <t>9.8317E-01</t>
  </si>
  <si>
    <t>A10.615.284.473.Chorion</t>
  </si>
  <si>
    <t>9.6818E-01</t>
  </si>
  <si>
    <t>A10.615.550.599.Mouth.Mucosa</t>
  </si>
  <si>
    <t>9.9435E-01</t>
  </si>
  <si>
    <t>A10.615.550.Mucous.Membrane</t>
  </si>
  <si>
    <t>9.9883E-01</t>
  </si>
  <si>
    <t>A10.615.789.Serous.Membrane</t>
  </si>
  <si>
    <t>9.6061E-01</t>
  </si>
  <si>
    <t>A10.615.Membranes</t>
  </si>
  <si>
    <t>9.9809E-01</t>
  </si>
  <si>
    <t>A11.436.275.Endothelial.Cells</t>
  </si>
  <si>
    <t>7.4733E-01</t>
  </si>
  <si>
    <t>A11.436.294.064.Glucagon.Secreting.Cells</t>
  </si>
  <si>
    <t>9.8894E-01</t>
  </si>
  <si>
    <t>A11.436.397.Keratinocytes</t>
  </si>
  <si>
    <t>6.7957E-01</t>
  </si>
  <si>
    <t>A11.436.Epithelial.Cells</t>
  </si>
  <si>
    <t>9.0775E-01</t>
  </si>
  <si>
    <t>A11.497.497.600.Oocytes</t>
  </si>
  <si>
    <t>9.3173E-01</t>
  </si>
  <si>
    <t>A11.872.040.Adult.Stem.Cells</t>
  </si>
  <si>
    <t>9.6796E-01</t>
  </si>
  <si>
    <t>A11.872.190.260.Embryoid.Bodies</t>
  </si>
  <si>
    <t>9.5693E-01</t>
  </si>
  <si>
    <t>A11.872.190.Embryonic.Stem.Cells</t>
  </si>
  <si>
    <t>8.9311E-01</t>
  </si>
  <si>
    <t>A11.872.580.Mesenchymal.Stem.Cells</t>
  </si>
  <si>
    <t>A11.872.700.500.Induced.Pluripotent.Stem.Cells</t>
  </si>
  <si>
    <t>9.9239E-01</t>
  </si>
  <si>
    <t>A11.872.Stem.Cells</t>
  </si>
  <si>
    <t>9.5431E-01</t>
  </si>
  <si>
    <t>A14.549.167.646.Periodontium</t>
  </si>
  <si>
    <t>4.2318E-01</t>
  </si>
  <si>
    <t>A14.549.167.Dentition</t>
  </si>
  <si>
    <t>9.7523E-01</t>
  </si>
  <si>
    <t>A14.549.885.Tongue</t>
  </si>
  <si>
    <t>4.6289E-01</t>
  </si>
  <si>
    <t>A14.549.Mouth</t>
  </si>
  <si>
    <t>9.4752E-01</t>
  </si>
  <si>
    <t>A14.724.557.Nasopharynx</t>
  </si>
  <si>
    <t>9.5298E-01</t>
  </si>
  <si>
    <t>A14.724.Pharynx</t>
  </si>
  <si>
    <t>9.3467E-01</t>
  </si>
  <si>
    <t>A17.815.Skin</t>
  </si>
  <si>
    <t>9.9499E-01</t>
  </si>
  <si>
    <t>Adipose_Subcutaneous</t>
  </si>
  <si>
    <t>9.9480E-01</t>
  </si>
  <si>
    <t>GTEx</t>
  </si>
  <si>
    <t>Adipose_Visceral_(Omentum)</t>
  </si>
  <si>
    <t>Cells_EBV-transformed_lymphocytes</t>
  </si>
  <si>
    <t>9.2971E-01</t>
  </si>
  <si>
    <t>Spleen</t>
  </si>
  <si>
    <t>2.3979E-01</t>
  </si>
  <si>
    <t>Whole_Blood</t>
  </si>
  <si>
    <t>9.8874E-01</t>
  </si>
  <si>
    <t>Brain_Amygdala</t>
  </si>
  <si>
    <t>6.0925E-08</t>
  </si>
  <si>
    <t>Brain_Anterior_cingulate_cortex_(BA24)</t>
  </si>
  <si>
    <t>7.5782E-09</t>
  </si>
  <si>
    <t>Brain_Caudate_(basal_ganglia)</t>
  </si>
  <si>
    <t>1.5635E-06</t>
  </si>
  <si>
    <t>Brain_Cerebellar_Hemisphere</t>
  </si>
  <si>
    <t>7.8198E-05</t>
  </si>
  <si>
    <t>Brain_Cerebellum</t>
  </si>
  <si>
    <t>8.6806E-05</t>
  </si>
  <si>
    <t>Brain_Cortex</t>
  </si>
  <si>
    <t>1.0006E-08</t>
  </si>
  <si>
    <t>Brain_Frontal_Cortex_(BA9)</t>
  </si>
  <si>
    <t>9.7145E-09</t>
  </si>
  <si>
    <t>Brain_Hippocampus</t>
  </si>
  <si>
    <t>1.2947E-07</t>
  </si>
  <si>
    <t>Brain_Hypothalamus</t>
  </si>
  <si>
    <t>5.6118E-06</t>
  </si>
  <si>
    <t>Brain_Nucleus_accumbens_(basal_ganglia)</t>
  </si>
  <si>
    <t>5.2506E-07</t>
  </si>
  <si>
    <t>Brain_Putamen_(basal_ganglia)</t>
  </si>
  <si>
    <t>5.0298E-07</t>
  </si>
  <si>
    <t>Brain_Spinal_cord_(cervical_c-1)</t>
  </si>
  <si>
    <t>1.2294E-03</t>
  </si>
  <si>
    <t>Brain_Substantia_nigra</t>
  </si>
  <si>
    <t>6.5350E-06</t>
  </si>
  <si>
    <t>Artery_Aorta</t>
  </si>
  <si>
    <t>8.8057E-01</t>
  </si>
  <si>
    <t>Artery_Coronary</t>
  </si>
  <si>
    <t>9.8086E-01</t>
  </si>
  <si>
    <t>Artery_Tibial</t>
  </si>
  <si>
    <t>5.8657E-01</t>
  </si>
  <si>
    <t>Heart_Atrial_Appendage</t>
  </si>
  <si>
    <t>9.9482E-01</t>
  </si>
  <si>
    <t>Heart_Left_Ventricle</t>
  </si>
  <si>
    <t>4.3078E-01</t>
  </si>
  <si>
    <t>Colon_Sigmoid</t>
  </si>
  <si>
    <t>8.4237E-01</t>
  </si>
  <si>
    <t>Colon_Transverse</t>
  </si>
  <si>
    <t>9.2677E-01</t>
  </si>
  <si>
    <t>Esophagus_Gastroesophageal_Junction</t>
  </si>
  <si>
    <t>9.7344E-01</t>
  </si>
  <si>
    <t>Esophagus_Mucosa</t>
  </si>
  <si>
    <t>9.5260E-01</t>
  </si>
  <si>
    <t>Esophagus_Muscularis</t>
  </si>
  <si>
    <t>8.3497E-01</t>
  </si>
  <si>
    <t>Small_Intestine_Terminal_Ileum</t>
  </si>
  <si>
    <t>9.6582E-01</t>
  </si>
  <si>
    <t>Stomach</t>
  </si>
  <si>
    <t>8.8496E-01</t>
  </si>
  <si>
    <t>Adrenal_Gland</t>
  </si>
  <si>
    <t>9.6495E-01</t>
  </si>
  <si>
    <t>Pituitary</t>
  </si>
  <si>
    <t>6.7686E-01</t>
  </si>
  <si>
    <t>Testis</t>
  </si>
  <si>
    <t>8.3266E-01</t>
  </si>
  <si>
    <t>Thyroid</t>
  </si>
  <si>
    <t>9.2451E-01</t>
  </si>
  <si>
    <t>8.1475E-01</t>
  </si>
  <si>
    <t>Muscle_Skeletal</t>
  </si>
  <si>
    <t>2.6948E-01</t>
  </si>
  <si>
    <t>Bladder</t>
  </si>
  <si>
    <t>7.6062E-01</t>
  </si>
  <si>
    <t>Breast_Mammary_Tissue</t>
  </si>
  <si>
    <t>9.9716E-01</t>
  </si>
  <si>
    <t>Cells_Transformed_fibroblasts</t>
  </si>
  <si>
    <t>9.9663E-01</t>
  </si>
  <si>
    <t>Cervix_Ectocervix</t>
  </si>
  <si>
    <t>Cervix_Endocervix</t>
  </si>
  <si>
    <t>8.4167E-01</t>
  </si>
  <si>
    <t>Fallopian_Tube</t>
  </si>
  <si>
    <t>6.7248E-01</t>
  </si>
  <si>
    <t>Kidney_Cortex</t>
  </si>
  <si>
    <t>9.1832E-01</t>
  </si>
  <si>
    <t>Lung</t>
  </si>
  <si>
    <t>9.8908E-01</t>
  </si>
  <si>
    <t>Minor_Salivary_Gland</t>
  </si>
  <si>
    <t>9.9826E-01</t>
  </si>
  <si>
    <t>Nerve_Tibial</t>
  </si>
  <si>
    <t>7.3755E-01</t>
  </si>
  <si>
    <t>Ovary</t>
  </si>
  <si>
    <t>5.5064E-01</t>
  </si>
  <si>
    <t>Pancreas</t>
  </si>
  <si>
    <t>9.9833E-01</t>
  </si>
  <si>
    <t>Prostate</t>
  </si>
  <si>
    <t>5.3432E-01</t>
  </si>
  <si>
    <t>Skin_Not_Sun_Exposed_(Suprapubic)</t>
  </si>
  <si>
    <t>9.7585E-01</t>
  </si>
  <si>
    <t>Skin_Sun_Exposed_(Lower_leg)</t>
  </si>
  <si>
    <t>8.0204E-01</t>
  </si>
  <si>
    <t>Uterus</t>
  </si>
  <si>
    <t>8.5350E-01</t>
  </si>
  <si>
    <t>Vagina</t>
  </si>
  <si>
    <t>9.9681E-01</t>
  </si>
  <si>
    <t>MAGMA gene-property</t>
  </si>
  <si>
    <t>Adipose_Visceral_Omentum</t>
  </si>
  <si>
    <t>1.9306E-01</t>
  </si>
  <si>
    <t>9.9824E-01</t>
  </si>
  <si>
    <t>9.3119E-01</t>
  </si>
  <si>
    <t>8.0952E-09</t>
  </si>
  <si>
    <t>Brain_Anterior_cingulate_cortex_BA24</t>
  </si>
  <si>
    <t>1.1801E-11</t>
  </si>
  <si>
    <t>Brain_Caudate_basal_ganglia</t>
  </si>
  <si>
    <t>5.4568E-08</t>
  </si>
  <si>
    <t>6.4260E-15</t>
  </si>
  <si>
    <t>3.1760E-15</t>
  </si>
  <si>
    <t>1.3543E-12</t>
  </si>
  <si>
    <t>Brain_Frontal_Cortex_BA9</t>
  </si>
  <si>
    <t>2.6926E-13</t>
  </si>
  <si>
    <t>3.8762E-08</t>
  </si>
  <si>
    <t>2.1102E-08</t>
  </si>
  <si>
    <t>Brain_Nucleus_accumbens_basal_ganglia</t>
  </si>
  <si>
    <t>5.2543E-10</t>
  </si>
  <si>
    <t>Brain_Putamen_basal_ganglia</t>
  </si>
  <si>
    <t>1.0929E-06</t>
  </si>
  <si>
    <t>Brain_Spinal_cord_cervical_c-1</t>
  </si>
  <si>
    <t>1.5984E-02</t>
  </si>
  <si>
    <t>1.4531E-03</t>
  </si>
  <si>
    <t>9.9409E-01</t>
  </si>
  <si>
    <t>9.9925E-01</t>
  </si>
  <si>
    <t>9.5999E-01</t>
  </si>
  <si>
    <t>9.9861E-01</t>
  </si>
  <si>
    <t>9.9385E-01</t>
  </si>
  <si>
    <t>7.9582E-01</t>
  </si>
  <si>
    <t>9.9888E-01</t>
  </si>
  <si>
    <t>9.9280E-01</t>
  </si>
  <si>
    <t>9.9831E-01</t>
  </si>
  <si>
    <t>9.9456E-01</t>
  </si>
  <si>
    <t>9.9978E-01</t>
  </si>
  <si>
    <t>9.9941E-01</t>
  </si>
  <si>
    <t>6.6889E-01</t>
  </si>
  <si>
    <t>8.1672E-03</t>
  </si>
  <si>
    <t>3.9091E-03</t>
  </si>
  <si>
    <t>9.9936E-01</t>
  </si>
  <si>
    <t>9.7325E-01</t>
  </si>
  <si>
    <t>8.9122E-01</t>
  </si>
  <si>
    <t>Cells_Cultured_fibroblasts</t>
  </si>
  <si>
    <t>2.8132E-01</t>
  </si>
  <si>
    <t>9.6361E-01</t>
  </si>
  <si>
    <t>9.9285E-01</t>
  </si>
  <si>
    <t>9.9928E-01</t>
  </si>
  <si>
    <t>Kidney_Medulla</t>
  </si>
  <si>
    <t>9.8941E-01</t>
  </si>
  <si>
    <t>2.7509E-01</t>
  </si>
  <si>
    <t>9.4958E-01</t>
  </si>
  <si>
    <t>Skin_Not_Sun_Exposed_Suprapubic</t>
  </si>
  <si>
    <t>9.9963E-01</t>
  </si>
  <si>
    <t>Skin_Sun_Exposed_Lower_leg</t>
  </si>
  <si>
    <t>9.9996E-01</t>
  </si>
  <si>
    <t>8.2184E-01</t>
  </si>
  <si>
    <t>9.9979E-01</t>
  </si>
  <si>
    <t xml:space="preserve">Note: The results were obtained with LDSC-SEG or FUMA gene-property analysis. See Supplementary Note section 7.2 for more detail.  </t>
  </si>
  <si>
    <t>Phecode</t>
  </si>
  <si>
    <t>Group</t>
  </si>
  <si>
    <t>Parental_PGI_Control</t>
  </si>
  <si>
    <t>OR</t>
  </si>
  <si>
    <t>OR_CI95_lower</t>
  </si>
  <si>
    <t>OR_CI95_upper</t>
  </si>
  <si>
    <t>N_case</t>
  </si>
  <si>
    <t>N_control</t>
  </si>
  <si>
    <t>phecode_401.1</t>
  </si>
  <si>
    <t>Essential hypertension</t>
  </si>
  <si>
    <t>circulatory system</t>
  </si>
  <si>
    <t>-0.0308</t>
  </si>
  <si>
    <t>1.1549E-30</t>
  </si>
  <si>
    <t>0.9697</t>
  </si>
  <si>
    <t>0.9647</t>
  </si>
  <si>
    <t>0.9748</t>
  </si>
  <si>
    <t>phecode_530.11</t>
  </si>
  <si>
    <t>GERD</t>
  </si>
  <si>
    <t>digestive</t>
  </si>
  <si>
    <t>1.0758E-20</t>
  </si>
  <si>
    <t>0.9843</t>
  </si>
  <si>
    <t>0.9811</t>
  </si>
  <si>
    <t>0.9876</t>
  </si>
  <si>
    <t>phecode_318</t>
  </si>
  <si>
    <t>Tobacco use disorder</t>
  </si>
  <si>
    <t>mental disorders</t>
  </si>
  <si>
    <t>-0.0091</t>
  </si>
  <si>
    <t>0.0010</t>
  </si>
  <si>
    <t>9.2795E-19</t>
  </si>
  <si>
    <t>0.9909</t>
  </si>
  <si>
    <t>0.9889</t>
  </si>
  <si>
    <t>0.9929</t>
  </si>
  <si>
    <t>phecode_740.9</t>
  </si>
  <si>
    <t>Osteoarthrosis NOS</t>
  </si>
  <si>
    <t>musculoskeletal</t>
  </si>
  <si>
    <t>1.0938E-17</t>
  </si>
  <si>
    <t>0.9849</t>
  </si>
  <si>
    <t>0.9815</t>
  </si>
  <si>
    <t>0.9883</t>
  </si>
  <si>
    <t>phecode_278.1</t>
  </si>
  <si>
    <t>Obesity</t>
  </si>
  <si>
    <t>endocrine/metabolic</t>
  </si>
  <si>
    <t>0.0015</t>
  </si>
  <si>
    <t>6.7803E-17</t>
  </si>
  <si>
    <t>0.9874</t>
  </si>
  <si>
    <t>0.9844</t>
  </si>
  <si>
    <t>0.9903</t>
  </si>
  <si>
    <t>phecode_272.11</t>
  </si>
  <si>
    <t>Hypercholesterolemia</t>
  </si>
  <si>
    <t>-0.0170</t>
  </si>
  <si>
    <t>1.7474E-16</t>
  </si>
  <si>
    <t>0.9831</t>
  </si>
  <si>
    <t>0.9791</t>
  </si>
  <si>
    <t>0.9871</t>
  </si>
  <si>
    <t>phecode_411.8</t>
  </si>
  <si>
    <t>Other chronic ischemic heart disease, unspecified</t>
  </si>
  <si>
    <t>0.0014</t>
  </si>
  <si>
    <t>1.6325E-15</t>
  </si>
  <si>
    <t>0.9885</t>
  </si>
  <si>
    <t>0.9858</t>
  </si>
  <si>
    <t>0.9914</t>
  </si>
  <si>
    <t>phecode_496</t>
  </si>
  <si>
    <t>Chronic airway obstruction</t>
  </si>
  <si>
    <t>respiratory</t>
  </si>
  <si>
    <t>0.0012</t>
  </si>
  <si>
    <t>4.5819E-15</t>
  </si>
  <si>
    <t>0.9910</t>
  </si>
  <si>
    <t>0.9887</t>
  </si>
  <si>
    <t>0.9932</t>
  </si>
  <si>
    <t>phecode_550.2</t>
  </si>
  <si>
    <t>Diaphragmatic hernia</t>
  </si>
  <si>
    <t>-0.0150</t>
  </si>
  <si>
    <t>9.8879E-15</t>
  </si>
  <si>
    <t>0.9852</t>
  </si>
  <si>
    <t>0.9814</t>
  </si>
  <si>
    <t>phecode_411.3</t>
  </si>
  <si>
    <t>Angina pectoris</t>
  </si>
  <si>
    <t>3.5044E-13</t>
  </si>
  <si>
    <t>0.9896</t>
  </si>
  <si>
    <t>0.9868</t>
  </si>
  <si>
    <t>0.9924</t>
  </si>
  <si>
    <t>phecode_250.2</t>
  </si>
  <si>
    <t>0.0016</t>
  </si>
  <si>
    <t>1.5953E-12</t>
  </si>
  <si>
    <t>0.9888</t>
  </si>
  <si>
    <t>0.9857</t>
  </si>
  <si>
    <t>0.9919</t>
  </si>
  <si>
    <t>phecode_535</t>
  </si>
  <si>
    <t>Gastritis and duodenitis</t>
  </si>
  <si>
    <t>4.3483E-11</t>
  </si>
  <si>
    <t>0.9897</t>
  </si>
  <si>
    <t>0.9867</t>
  </si>
  <si>
    <t>0.9928</t>
  </si>
  <si>
    <t>phecode_296.2</t>
  </si>
  <si>
    <t>Depression</t>
  </si>
  <si>
    <t>-0.0092</t>
  </si>
  <si>
    <t>1.2472E-10</t>
  </si>
  <si>
    <t>0.9881</t>
  </si>
  <si>
    <t>0.9937</t>
  </si>
  <si>
    <t>phecode_760</t>
  </si>
  <si>
    <t>Back pain</t>
  </si>
  <si>
    <t>symptoms</t>
  </si>
  <si>
    <t>-0.0079</t>
  </si>
  <si>
    <t>0.0013</t>
  </si>
  <si>
    <t>6.1859E-10</t>
  </si>
  <si>
    <t>0.9921</t>
  </si>
  <si>
    <t>0.9946</t>
  </si>
  <si>
    <t>phecode_519.8</t>
  </si>
  <si>
    <t>Other diseases of respiratory system, NEC</t>
  </si>
  <si>
    <t>-0.0076</t>
  </si>
  <si>
    <t>7.5853E-10</t>
  </si>
  <si>
    <t>0.9900</t>
  </si>
  <si>
    <t>phecode_740.1</t>
  </si>
  <si>
    <t>Osteoarthritis; localized</t>
  </si>
  <si>
    <t>-0.0107</t>
  </si>
  <si>
    <t>1.8090E-08</t>
  </si>
  <si>
    <t>0.9894</t>
  </si>
  <si>
    <t>0.9931</t>
  </si>
  <si>
    <t>phecode_496.21</t>
  </si>
  <si>
    <t>Obstructive chronic bronchitis</t>
  </si>
  <si>
    <t>-0.0043</t>
  </si>
  <si>
    <t>0.0008</t>
  </si>
  <si>
    <t>1.9122E-08</t>
  </si>
  <si>
    <t>0.9957</t>
  </si>
  <si>
    <t>0.9942</t>
  </si>
  <si>
    <t>0.9972</t>
  </si>
  <si>
    <t>phecode_411.4</t>
  </si>
  <si>
    <t>Coronary atherosclerosis</t>
  </si>
  <si>
    <t>-0.0084</t>
  </si>
  <si>
    <t>1.2119E-07</t>
  </si>
  <si>
    <t>0.9916</t>
  </si>
  <si>
    <t>0.9947</t>
  </si>
  <si>
    <t>phecode_411.2</t>
  </si>
  <si>
    <t>Myocardial infarction</t>
  </si>
  <si>
    <t>-0.0069</t>
  </si>
  <si>
    <t>1.7089E-07</t>
  </si>
  <si>
    <t>0.9905</t>
  </si>
  <si>
    <t>phecode_535.6</t>
  </si>
  <si>
    <t>Duodenitis</t>
  </si>
  <si>
    <t>-0.0052</t>
  </si>
  <si>
    <t>4.5208E-07</t>
  </si>
  <si>
    <t>0.9968</t>
  </si>
  <si>
    <t>phecode_721</t>
  </si>
  <si>
    <t>Spondylosis and allied disorders</t>
  </si>
  <si>
    <t>-0.0045</t>
  </si>
  <si>
    <t>0.0009</t>
  </si>
  <si>
    <t>8.4387E-07</t>
  </si>
  <si>
    <t>0.9955</t>
  </si>
  <si>
    <t>0.9973</t>
  </si>
  <si>
    <t>phecode_495</t>
  </si>
  <si>
    <t>Asthma</t>
  </si>
  <si>
    <t>-0.0087</t>
  </si>
  <si>
    <t>9.1527E-07</t>
  </si>
  <si>
    <t>0.9913</t>
  </si>
  <si>
    <t>0.9879</t>
  </si>
  <si>
    <t>phecode_507</t>
  </si>
  <si>
    <t>Pleurisy; pleural effusion</t>
  </si>
  <si>
    <t>-0.0053</t>
  </si>
  <si>
    <t>0.0011</t>
  </si>
  <si>
    <t>1.5544E-06</t>
  </si>
  <si>
    <t>0.9925</t>
  </si>
  <si>
    <t>0.9969</t>
  </si>
  <si>
    <t>phecode_300.1</t>
  </si>
  <si>
    <t>1.7632E-06</t>
  </si>
  <si>
    <t>0.9926</t>
  </si>
  <si>
    <t>phecode_353</t>
  </si>
  <si>
    <t>Nerve root and plexus disorders</t>
  </si>
  <si>
    <t>neurological</t>
  </si>
  <si>
    <t>-0.0040</t>
  </si>
  <si>
    <t>1.7791E-06</t>
  </si>
  <si>
    <t>0.9960</t>
  </si>
  <si>
    <t>0.9944</t>
  </si>
  <si>
    <t>0.9976</t>
  </si>
  <si>
    <t>phecode_244.4</t>
  </si>
  <si>
    <t>Hypothyroidism NOS</t>
  </si>
  <si>
    <t>-0.0070</t>
  </si>
  <si>
    <t>1.7916E-06</t>
  </si>
  <si>
    <t>0.9930</t>
  </si>
  <si>
    <t>0.9901</t>
  </si>
  <si>
    <t>0.9959</t>
  </si>
  <si>
    <t>phecode_459.9</t>
  </si>
  <si>
    <t>Circulatory disease NEC</t>
  </si>
  <si>
    <t>2.0082E-06</t>
  </si>
  <si>
    <t>0.9893</t>
  </si>
  <si>
    <t>phecode_535.8</t>
  </si>
  <si>
    <t>Other specified gastritis</t>
  </si>
  <si>
    <t>-0.0056</t>
  </si>
  <si>
    <t>2.6348E-06</t>
  </si>
  <si>
    <t>0.9967</t>
  </si>
  <si>
    <t>phecode_508</t>
  </si>
  <si>
    <t>Pulmonary collapse; interstitial and compensatory emphysema</t>
  </si>
  <si>
    <t>-0.0036</t>
  </si>
  <si>
    <t>2.8094E-06</t>
  </si>
  <si>
    <t>0.9964</t>
  </si>
  <si>
    <t>0.9949</t>
  </si>
  <si>
    <t>0.9979</t>
  </si>
  <si>
    <t>phecode_571.5</t>
  </si>
  <si>
    <t>Other chronic nonalcoholic liver disease</t>
  </si>
  <si>
    <t>-0.0037</t>
  </si>
  <si>
    <t>3.1987E-06</t>
  </si>
  <si>
    <t>0.9963</t>
  </si>
  <si>
    <t>phecode_351</t>
  </si>
  <si>
    <t>Other peripheral nerve disorders</t>
  </si>
  <si>
    <t>-0.0059</t>
  </si>
  <si>
    <t>3.4668E-06</t>
  </si>
  <si>
    <t>0.9941</t>
  </si>
  <si>
    <t>0.9966</t>
  </si>
  <si>
    <t>phecode_585.1</t>
  </si>
  <si>
    <t>Acute renal failure</t>
  </si>
  <si>
    <t>genitourinary</t>
  </si>
  <si>
    <t>4.1864E-06</t>
  </si>
  <si>
    <t>phecode_726</t>
  </si>
  <si>
    <t>Peripheral enthesopathies and allied syndromes</t>
  </si>
  <si>
    <t>-0.0042</t>
  </si>
  <si>
    <t>5.2313E-06</t>
  </si>
  <si>
    <t>0.9958</t>
  </si>
  <si>
    <t>0.9940</t>
  </si>
  <si>
    <t>phecode_785</t>
  </si>
  <si>
    <t>Abdominal pain</t>
  </si>
  <si>
    <t>-0.0071</t>
  </si>
  <si>
    <t>6.2041E-06</t>
  </si>
  <si>
    <t>0.9899</t>
  </si>
  <si>
    <t>phecode_714.1</t>
  </si>
  <si>
    <t>Rheumatoid arthritis</t>
  </si>
  <si>
    <t>2.4254E-05</t>
  </si>
  <si>
    <t>0.9981</t>
  </si>
  <si>
    <t>phecode_789</t>
  </si>
  <si>
    <t>Nausea and vomiting</t>
  </si>
  <si>
    <t>2.5002E-05</t>
  </si>
  <si>
    <t>0.9918</t>
  </si>
  <si>
    <t>0.9970</t>
  </si>
  <si>
    <t>phecode_721.1</t>
  </si>
  <si>
    <t>Spondylosis without myelopathy</t>
  </si>
  <si>
    <t>-0.0035</t>
  </si>
  <si>
    <t>3.1640E-05</t>
  </si>
  <si>
    <t>0.9965</t>
  </si>
  <si>
    <t>phecode_745</t>
  </si>
  <si>
    <t>Pain in joint</t>
  </si>
  <si>
    <t>3.6354E-05</t>
  </si>
  <si>
    <t>0.9938</t>
  </si>
  <si>
    <t>0.9978</t>
  </si>
  <si>
    <t>phecode_726.1</t>
  </si>
  <si>
    <t>Enthesopathy</t>
  </si>
  <si>
    <t>7.0115E-05</t>
  </si>
  <si>
    <t>0.9982</t>
  </si>
  <si>
    <t>phecode_530.14</t>
  </si>
  <si>
    <t>Reflux esophagitis</t>
  </si>
  <si>
    <t>-0.0047</t>
  </si>
  <si>
    <t>1.0457E-04</t>
  </si>
  <si>
    <t>0.9953</t>
  </si>
  <si>
    <t>0.9977</t>
  </si>
  <si>
    <t>phecode_530.1</t>
  </si>
  <si>
    <t>Esophagitis, GERD and related diseases</t>
  </si>
  <si>
    <t>-0.0044</t>
  </si>
  <si>
    <t>1.1287E-04</t>
  </si>
  <si>
    <t>0.9956</t>
  </si>
  <si>
    <t>0.9934</t>
  </si>
  <si>
    <t>phecode_427.7</t>
  </si>
  <si>
    <t>Tachycardia NOS</t>
  </si>
  <si>
    <t>-0.0025</t>
  </si>
  <si>
    <t>0.0007</t>
  </si>
  <si>
    <t>1.3171E-04</t>
  </si>
  <si>
    <t>0.9975</t>
  </si>
  <si>
    <t>0.9962</t>
  </si>
  <si>
    <t>0.9988</t>
  </si>
  <si>
    <t>phecode_386.9</t>
  </si>
  <si>
    <t>Dizziness and giddiness (Light-headedness and vertigo)</t>
  </si>
  <si>
    <t>sense organs</t>
  </si>
  <si>
    <t>1.4509E-04</t>
  </si>
  <si>
    <t>0.9983</t>
  </si>
  <si>
    <t>phecode_798</t>
  </si>
  <si>
    <t>Malaise and fatigue</t>
  </si>
  <si>
    <t>-0.0029</t>
  </si>
  <si>
    <t>1.5501E-04</t>
  </si>
  <si>
    <t>0.9971</t>
  </si>
  <si>
    <t>0.9986</t>
  </si>
  <si>
    <t>phecode_562.1</t>
  </si>
  <si>
    <t>Diverticulosis</t>
  </si>
  <si>
    <t>-0.0078</t>
  </si>
  <si>
    <t>1.7072E-04</t>
  </si>
  <si>
    <t>0.9923</t>
  </si>
  <si>
    <t>phecode_564.9</t>
  </si>
  <si>
    <t>Personal history of diseases of digestive system</t>
  </si>
  <si>
    <t>-0.0061</t>
  </si>
  <si>
    <t>1.8069E-04</t>
  </si>
  <si>
    <t>0.9939</t>
  </si>
  <si>
    <t>0.9908</t>
  </si>
  <si>
    <t>phecode_280.1</t>
  </si>
  <si>
    <t>Iron deficiency anemias, unspecified or not due to blood loss</t>
  </si>
  <si>
    <t>hematopoietic</t>
  </si>
  <si>
    <t>-0.0046</t>
  </si>
  <si>
    <t>1.9717E-04</t>
  </si>
  <si>
    <t>0.9954</t>
  </si>
  <si>
    <t>phecode_960.2</t>
  </si>
  <si>
    <t>Allergy/adverse effect of penicillin</t>
  </si>
  <si>
    <t>injuries &amp; poisonings</t>
  </si>
  <si>
    <t>3.2363E-04</t>
  </si>
  <si>
    <t>phecode_165.1</t>
  </si>
  <si>
    <t>Cancer of bronchus; lung</t>
  </si>
  <si>
    <t>neoplasms</t>
  </si>
  <si>
    <t>-0.0023</t>
  </si>
  <si>
    <t>0.0006</t>
  </si>
  <si>
    <t>3.2867E-04</t>
  </si>
  <si>
    <t>0.9990</t>
  </si>
  <si>
    <t>phecode_512.7</t>
  </si>
  <si>
    <t>Shortness of breath</t>
  </si>
  <si>
    <t>3.3360E-04</t>
  </si>
  <si>
    <t>0.9945</t>
  </si>
  <si>
    <t>0.9984</t>
  </si>
  <si>
    <t>phecode_561</t>
  </si>
  <si>
    <t>Symptoms involving digestive system</t>
  </si>
  <si>
    <t>4.2260E-04</t>
  </si>
  <si>
    <t>phecode_536.8</t>
  </si>
  <si>
    <t>Dyspepsia and other specified disorders of function of stomach</t>
  </si>
  <si>
    <t>-0.0041</t>
  </si>
  <si>
    <t>5.2017E-04</t>
  </si>
  <si>
    <t>0.9936</t>
  </si>
  <si>
    <t>phecode_411.1</t>
  </si>
  <si>
    <t>Unstable angina (intermediate coronary syndrome)</t>
  </si>
  <si>
    <t>-0.0026</t>
  </si>
  <si>
    <t>7.8458E-04</t>
  </si>
  <si>
    <t>0.9974</t>
  </si>
  <si>
    <t>0.9989</t>
  </si>
  <si>
    <t>phecode_727.1</t>
  </si>
  <si>
    <t>Synovitis and tenosynovitis</t>
  </si>
  <si>
    <t>-0.0028</t>
  </si>
  <si>
    <t>7.9001E-04</t>
  </si>
  <si>
    <t>phecode_112</t>
  </si>
  <si>
    <t>Candidiasis</t>
  </si>
  <si>
    <t>infectious diseases</t>
  </si>
  <si>
    <t>8.4416E-04</t>
  </si>
  <si>
    <t>0.9991</t>
  </si>
  <si>
    <t>phecode_591</t>
  </si>
  <si>
    <t>Urinary tract infection</t>
  </si>
  <si>
    <t>1.1311E-03</t>
  </si>
  <si>
    <t>phecode_977</t>
  </si>
  <si>
    <t>Personal history of allergy to medicinal agents</t>
  </si>
  <si>
    <t>1.5141E-03</t>
  </si>
  <si>
    <t>0.9943</t>
  </si>
  <si>
    <t>0.9987</t>
  </si>
  <si>
    <t>phecode_727.6</t>
  </si>
  <si>
    <t>Rupture of tendon, nontraumatic</t>
  </si>
  <si>
    <t>1.5313E-03</t>
  </si>
  <si>
    <t>phecode_416</t>
  </si>
  <si>
    <t>Cardiomegaly</t>
  </si>
  <si>
    <t>1.7103E-03</t>
  </si>
  <si>
    <t>phecode_480.11</t>
  </si>
  <si>
    <t>Pneumococcal pneumonia</t>
  </si>
  <si>
    <t>1.7720E-03</t>
  </si>
  <si>
    <t>phecode_514</t>
  </si>
  <si>
    <t>Abnormal findings examination of lungs</t>
  </si>
  <si>
    <t>-0.0021</t>
  </si>
  <si>
    <t>1.8295E-03</t>
  </si>
  <si>
    <t>0.9992</t>
  </si>
  <si>
    <t>phecode_427.2</t>
  </si>
  <si>
    <t>Atrial fibrillation and flutter</t>
  </si>
  <si>
    <t>1.9491E-03</t>
  </si>
  <si>
    <t>phecode_537</t>
  </si>
  <si>
    <t>Other disorders of stomach and duodenum</t>
  </si>
  <si>
    <t>1.9823E-03</t>
  </si>
  <si>
    <t>phecode_687.4</t>
  </si>
  <si>
    <t>Disturbance of skin sensation</t>
  </si>
  <si>
    <t>dermatologic</t>
  </si>
  <si>
    <t>-0.0020</t>
  </si>
  <si>
    <t>2.6898E-03</t>
  </si>
  <si>
    <t>0.9980</t>
  </si>
  <si>
    <t>0.9993</t>
  </si>
  <si>
    <t>phecode_788</t>
  </si>
  <si>
    <t>Syncope and collapse</t>
  </si>
  <si>
    <t>2.7864E-03</t>
  </si>
  <si>
    <t>phecode_994.2</t>
  </si>
  <si>
    <t>Sepsis</t>
  </si>
  <si>
    <t>-0.0027</t>
  </si>
  <si>
    <t>3.5943E-03</t>
  </si>
  <si>
    <t>phecode_574.1</t>
  </si>
  <si>
    <t>Cholelithiasis</t>
  </si>
  <si>
    <t>3.7405E-03</t>
  </si>
  <si>
    <t>phecode_578.8</t>
  </si>
  <si>
    <t>Hemorrhage of rectum and anus</t>
  </si>
  <si>
    <t>4.2085E-03</t>
  </si>
  <si>
    <t>phecode_428.2</t>
  </si>
  <si>
    <t>Heart failure NOS</t>
  </si>
  <si>
    <t>4.2099E-03</t>
  </si>
  <si>
    <t>phecode_272.1</t>
  </si>
  <si>
    <t>Hyperlipidemia</t>
  </si>
  <si>
    <t>4.2852E-03</t>
  </si>
  <si>
    <t>phecode_339</t>
  </si>
  <si>
    <t>Other headache syndromes</t>
  </si>
  <si>
    <t>5.8296E-03</t>
  </si>
  <si>
    <t>0.9951</t>
  </si>
  <si>
    <t>phecode_530.12</t>
  </si>
  <si>
    <t>Ulcer of esophagus</t>
  </si>
  <si>
    <t>-0.0022</t>
  </si>
  <si>
    <t>6.3548E-03</t>
  </si>
  <si>
    <t>0.9994</t>
  </si>
  <si>
    <t>phecode_550.5</t>
  </si>
  <si>
    <t>Ventral hernia</t>
  </si>
  <si>
    <t>-0.0018</t>
  </si>
  <si>
    <t>6.5875E-03</t>
  </si>
  <si>
    <t>0.9995</t>
  </si>
  <si>
    <t>phecode_365</t>
  </si>
  <si>
    <t>Glaucoma</t>
  </si>
  <si>
    <t>-0.0024</t>
  </si>
  <si>
    <t>7.0048E-03</t>
  </si>
  <si>
    <t>phecode_706.2</t>
  </si>
  <si>
    <t>Sebaceous cyst</t>
  </si>
  <si>
    <t>7.1036E-03</t>
  </si>
  <si>
    <t>phecode_720.1</t>
  </si>
  <si>
    <t>Spinal stenosis of lumbar region</t>
  </si>
  <si>
    <t>-0.0019</t>
  </si>
  <si>
    <t>7.6243E-03</t>
  </si>
  <si>
    <t>phecode_418.1</t>
  </si>
  <si>
    <t>Precordial pain</t>
  </si>
  <si>
    <t>8.0226E-03</t>
  </si>
  <si>
    <t>phecode_198.1</t>
  </si>
  <si>
    <t>Secondary malignancy of lymph nodes</t>
  </si>
  <si>
    <t>8.1908E-03</t>
  </si>
  <si>
    <t>phecode_276.5</t>
  </si>
  <si>
    <t>Hypovolemia</t>
  </si>
  <si>
    <t>9.1791E-03</t>
  </si>
  <si>
    <t>phecode_285</t>
  </si>
  <si>
    <t>Other anemias</t>
  </si>
  <si>
    <t>1.0117E-02</t>
  </si>
  <si>
    <t>phecode_327.3</t>
  </si>
  <si>
    <t>Sleep apnea</t>
  </si>
  <si>
    <t>1.1789E-02</t>
  </si>
  <si>
    <t>phecode_531.2</t>
  </si>
  <si>
    <t>Gastric ulcer</t>
  </si>
  <si>
    <t>1.2407E-02</t>
  </si>
  <si>
    <t>0.9996</t>
  </si>
  <si>
    <t>phecode_564.1</t>
  </si>
  <si>
    <t>Irritable Bowel Syndrome</t>
  </si>
  <si>
    <t>1.3653E-02</t>
  </si>
  <si>
    <t>phecode_496.3</t>
  </si>
  <si>
    <t>Bronchiectasis</t>
  </si>
  <si>
    <t>-0.0016</t>
  </si>
  <si>
    <t>1.5822E-02</t>
  </si>
  <si>
    <t>0.9997</t>
  </si>
  <si>
    <t>phecode_198.6</t>
  </si>
  <si>
    <t>Secondary malignancy of bone</t>
  </si>
  <si>
    <t>-0.0015</t>
  </si>
  <si>
    <t>1.6870E-02</t>
  </si>
  <si>
    <t>0.9985</t>
  </si>
  <si>
    <t>phecode_578.9</t>
  </si>
  <si>
    <t>Hemorrhage of gastrointestinal tract</t>
  </si>
  <si>
    <t>1.9659E-02</t>
  </si>
  <si>
    <t>phecode_782.3</t>
  </si>
  <si>
    <t>Edema</t>
  </si>
  <si>
    <t>2.0068E-02</t>
  </si>
  <si>
    <t>0.9998</t>
  </si>
  <si>
    <t>phecode_565</t>
  </si>
  <si>
    <t>Anal and rectal conditions</t>
  </si>
  <si>
    <t>2.0689E-02</t>
  </si>
  <si>
    <t>phecode_574.12</t>
  </si>
  <si>
    <t>Cholelithiasis with other cholecystitis</t>
  </si>
  <si>
    <t>2.1184E-02</t>
  </si>
  <si>
    <t>phecode_689</t>
  </si>
  <si>
    <t>Disorder of skin and subcutaneous tissue NOS</t>
  </si>
  <si>
    <t>2.3663E-02</t>
  </si>
  <si>
    <t>phecode_172.11</t>
  </si>
  <si>
    <t>Melanomas of skin</t>
  </si>
  <si>
    <t>2.7128E-02</t>
  </si>
  <si>
    <t>1.0017</t>
  </si>
  <si>
    <t>1.0002</t>
  </si>
  <si>
    <t>1.0032</t>
  </si>
  <si>
    <t>phecode_041.4</t>
  </si>
  <si>
    <t>E. coli</t>
  </si>
  <si>
    <t>3.2607E-02</t>
  </si>
  <si>
    <t>0.9999</t>
  </si>
  <si>
    <t>phecode_803.2</t>
  </si>
  <si>
    <t>Fracture of radius and ulna</t>
  </si>
  <si>
    <t>3.4255E-02</t>
  </si>
  <si>
    <t>1.0019</t>
  </si>
  <si>
    <t>1.0001</t>
  </si>
  <si>
    <t>1.0037</t>
  </si>
  <si>
    <t>phecode_008</t>
  </si>
  <si>
    <t>Intestinal infection</t>
  </si>
  <si>
    <t>3.6101E-02</t>
  </si>
  <si>
    <t>phecode_214.1</t>
  </si>
  <si>
    <t>Lipoma of skin and subcutaneous tissue</t>
  </si>
  <si>
    <t>3.8381E-02</t>
  </si>
  <si>
    <t>phecode_041</t>
  </si>
  <si>
    <t>Bacterial infection NOS</t>
  </si>
  <si>
    <t>-0.0013</t>
  </si>
  <si>
    <t>4.0753E-02</t>
  </si>
  <si>
    <t>phecode_366.2</t>
  </si>
  <si>
    <t>Senile cataract</t>
  </si>
  <si>
    <t>-0.0030</t>
  </si>
  <si>
    <t>4.1386E-02</t>
  </si>
  <si>
    <t>phecode_568.1</t>
  </si>
  <si>
    <t>Peritoneal adhesions (postoperative) (postinfection)</t>
  </si>
  <si>
    <t>4.1644E-02</t>
  </si>
  <si>
    <t>phecode_427.3</t>
  </si>
  <si>
    <t>Other specified cardiac dysrhythmias</t>
  </si>
  <si>
    <t>4.1880E-02</t>
  </si>
  <si>
    <t>phecode_458.9</t>
  </si>
  <si>
    <t>Hypotension NOS</t>
  </si>
  <si>
    <t>4.5877E-02</t>
  </si>
  <si>
    <t>1.0000</t>
  </si>
  <si>
    <t>phecode_276.14</t>
  </si>
  <si>
    <t>Hypopotassemia</t>
  </si>
  <si>
    <t>-0.0014</t>
  </si>
  <si>
    <t>4.7264E-02</t>
  </si>
  <si>
    <t>phecode_512.8</t>
  </si>
  <si>
    <t>Cough</t>
  </si>
  <si>
    <t>5.1288E-02</t>
  </si>
  <si>
    <t>phecode_276.12</t>
  </si>
  <si>
    <t>Hyposmolality and/or hyponatremia</t>
  </si>
  <si>
    <t>5.2136E-02</t>
  </si>
  <si>
    <t>phecode_415.11</t>
  </si>
  <si>
    <t>Pulmonary embolism and infarction, acute</t>
  </si>
  <si>
    <t>5.2489E-02</t>
  </si>
  <si>
    <t>phecode_433.21</t>
  </si>
  <si>
    <t>Cerebral artery occlusion, with cerebral infarction</t>
  </si>
  <si>
    <t>5.3424E-02</t>
  </si>
  <si>
    <t>phecode_427.9</t>
  </si>
  <si>
    <t>Palpitations</t>
  </si>
  <si>
    <t>6.6575E-02</t>
  </si>
  <si>
    <t>phecode_585.33</t>
  </si>
  <si>
    <t>Chronic Kidney Disease, Stage III</t>
  </si>
  <si>
    <t>6.9248E-02</t>
  </si>
  <si>
    <t>phecode_292.4</t>
  </si>
  <si>
    <t>Altered mental status</t>
  </si>
  <si>
    <t>-0.0012</t>
  </si>
  <si>
    <t>7.3370E-02</t>
  </si>
  <si>
    <t>phecode_740.2</t>
  </si>
  <si>
    <t>Osteoarthrosis, generalized</t>
  </si>
  <si>
    <t>-0.0011</t>
  </si>
  <si>
    <t>7.5454E-02</t>
  </si>
  <si>
    <t>phecode_965</t>
  </si>
  <si>
    <t>Poisoning by analgesics, antipyretics, and antirheumatics</t>
  </si>
  <si>
    <t>7.6868E-02</t>
  </si>
  <si>
    <t>phecode_454.1</t>
  </si>
  <si>
    <t>Varicose veins of lower extremity</t>
  </si>
  <si>
    <t>8.4672E-02</t>
  </si>
  <si>
    <t>1.0003</t>
  </si>
  <si>
    <t>phecode_211</t>
  </si>
  <si>
    <t>Benign neoplasm of other parts of digestive system</t>
  </si>
  <si>
    <t>8.5278E-02</t>
  </si>
  <si>
    <t>phecode_573.7</t>
  </si>
  <si>
    <t>Abnormal results of function study of liver</t>
  </si>
  <si>
    <t>8.6206E-02</t>
  </si>
  <si>
    <t>phecode_599.5</t>
  </si>
  <si>
    <t>Frequency of urination and polyuria</t>
  </si>
  <si>
    <t>1.0277E-01</t>
  </si>
  <si>
    <t>phecode_599</t>
  </si>
  <si>
    <t>Other symptoms/disorders or the urinary system</t>
  </si>
  <si>
    <t>1.1210E-01</t>
  </si>
  <si>
    <t>phecode_593</t>
  </si>
  <si>
    <t>Hematuria</t>
  </si>
  <si>
    <t>1.1807E-01</t>
  </si>
  <si>
    <t>1.0005</t>
  </si>
  <si>
    <t>phecode_366</t>
  </si>
  <si>
    <t>Cataract</t>
  </si>
  <si>
    <t>1.3042E-01</t>
  </si>
  <si>
    <t>1.0007</t>
  </si>
  <si>
    <t>phecode_080</t>
  </si>
  <si>
    <t>Postoperative infection</t>
  </si>
  <si>
    <t>1.3390E-01</t>
  </si>
  <si>
    <t>1.0004</t>
  </si>
  <si>
    <t>phecode_389</t>
  </si>
  <si>
    <t>Hearing loss</t>
  </si>
  <si>
    <t>1.6185E-01</t>
  </si>
  <si>
    <t>phecode_172.2</t>
  </si>
  <si>
    <t>Other non-epithelial cancer of skin</t>
  </si>
  <si>
    <t>1.6751E-01</t>
  </si>
  <si>
    <t>1.0018</t>
  </si>
  <si>
    <t>1.0044</t>
  </si>
  <si>
    <t>phecode_558</t>
  </si>
  <si>
    <t>Noninfectious gastroenteritis</t>
  </si>
  <si>
    <t>-0.0017</t>
  </si>
  <si>
    <t>1.9669E-01</t>
  </si>
  <si>
    <t>1.0009</t>
  </si>
  <si>
    <t>phecode_555.2</t>
  </si>
  <si>
    <t>Ulcerative colitis</t>
  </si>
  <si>
    <t>-0.0008</t>
  </si>
  <si>
    <t>1.9959E-01</t>
  </si>
  <si>
    <t>phecode_414</t>
  </si>
  <si>
    <t>Other forms of chronic heart disease</t>
  </si>
  <si>
    <t>-0.0009</t>
  </si>
  <si>
    <t>2.1506E-01</t>
  </si>
  <si>
    <t>phecode_870</t>
  </si>
  <si>
    <t>Open wounds of head; neck; and trunk</t>
  </si>
  <si>
    <t>2.1908E-01</t>
  </si>
  <si>
    <t>1.0022</t>
  </si>
  <si>
    <t>phecode_990</t>
  </si>
  <si>
    <t>Effects radiation NOS</t>
  </si>
  <si>
    <t>2.2431E-01</t>
  </si>
  <si>
    <t>phecode_480</t>
  </si>
  <si>
    <t>Pneumonia</t>
  </si>
  <si>
    <t>2.2520E-01</t>
  </si>
  <si>
    <t>phecode_781</t>
  </si>
  <si>
    <t>Symptoms involving nervous and musculoskeletal systems</t>
  </si>
  <si>
    <t>-0.0010</t>
  </si>
  <si>
    <t>2.3639E-01</t>
  </si>
  <si>
    <t>phecode_198</t>
  </si>
  <si>
    <t>Secondary malignant neoplasm</t>
  </si>
  <si>
    <t>-0.0007</t>
  </si>
  <si>
    <t>2.4432E-01</t>
  </si>
  <si>
    <t>phecode_560.4</t>
  </si>
  <si>
    <t>Other intestinal obstruction</t>
  </si>
  <si>
    <t>2.5440E-01</t>
  </si>
  <si>
    <t>1.0008</t>
  </si>
  <si>
    <t>phecode_569</t>
  </si>
  <si>
    <t>Other disorders of intestine</t>
  </si>
  <si>
    <t>2.6815E-01</t>
  </si>
  <si>
    <t>phecode_835</t>
  </si>
  <si>
    <t>Internal derangement of knee</t>
  </si>
  <si>
    <t>2.9795E-01</t>
  </si>
  <si>
    <t>1.0012</t>
  </si>
  <si>
    <t>phecode_195.1</t>
  </si>
  <si>
    <t>Malignant neoplasm, other</t>
  </si>
  <si>
    <t>3.0592E-01</t>
  </si>
  <si>
    <t>1.0015</t>
  </si>
  <si>
    <t>phecode_783</t>
  </si>
  <si>
    <t>Fever of unknown origin</t>
  </si>
  <si>
    <t>3.1539E-01</t>
  </si>
  <si>
    <t>1.0023</t>
  </si>
  <si>
    <t>phecode_740.11</t>
  </si>
  <si>
    <t>Osteoarthrosis, localized, primary</t>
  </si>
  <si>
    <t>3.3624E-01</t>
  </si>
  <si>
    <t>1.0011</t>
  </si>
  <si>
    <t>phecode_509.1</t>
  </si>
  <si>
    <t>Respiratory failure</t>
  </si>
  <si>
    <t>3.3979E-01</t>
  </si>
  <si>
    <t>phecode_374</t>
  </si>
  <si>
    <t>Other disorders of eyelids</t>
  </si>
  <si>
    <t>-0.0006</t>
  </si>
  <si>
    <t>3.5360E-01</t>
  </si>
  <si>
    <t>phecode_451</t>
  </si>
  <si>
    <t>Phlebitis and thrombophlebitis</t>
  </si>
  <si>
    <t>3.7065E-01</t>
  </si>
  <si>
    <t>phecode_345</t>
  </si>
  <si>
    <t>Epilepsy, recurrent seizures, convulsions</t>
  </si>
  <si>
    <t>3.9396E-01</t>
  </si>
  <si>
    <t>phecode_530.13</t>
  </si>
  <si>
    <t>Barrett's esophagus</t>
  </si>
  <si>
    <t>4.0727E-01</t>
  </si>
  <si>
    <t>phecode_288.11</t>
  </si>
  <si>
    <t>Neutropenia</t>
  </si>
  <si>
    <t>4.1919E-01</t>
  </si>
  <si>
    <t>phecode_427.21</t>
  </si>
  <si>
    <t>Atrial fibrillation</t>
  </si>
  <si>
    <t>4.3104E-01</t>
  </si>
  <si>
    <t>phecode_521.1</t>
  </si>
  <si>
    <t>Dental caries</t>
  </si>
  <si>
    <t>-0.0005</t>
  </si>
  <si>
    <t>4.3590E-01</t>
  </si>
  <si>
    <t>phecode_585.3</t>
  </si>
  <si>
    <t>Chronic renal failure [CKD]</t>
  </si>
  <si>
    <t>4.4639E-01</t>
  </si>
  <si>
    <t>1.0010</t>
  </si>
  <si>
    <t>phecode_197</t>
  </si>
  <si>
    <t>Chemotherapy</t>
  </si>
  <si>
    <t>5.4169E-01</t>
  </si>
  <si>
    <t>phecode_702.2</t>
  </si>
  <si>
    <t>Seborrheic keratosis</t>
  </si>
  <si>
    <t>0.0004</t>
  </si>
  <si>
    <t>5.5779E-01</t>
  </si>
  <si>
    <t>phecode_574.3</t>
  </si>
  <si>
    <t>Cholecystitis without cholelithiasis</t>
  </si>
  <si>
    <t>-0.0004</t>
  </si>
  <si>
    <t>5.7222E-01</t>
  </si>
  <si>
    <t>phecode_565.1</t>
  </si>
  <si>
    <t>Anal and rectal polyp</t>
  </si>
  <si>
    <t>5.8557E-01</t>
  </si>
  <si>
    <t>1.0016</t>
  </si>
  <si>
    <t>phecode_153.2</t>
  </si>
  <si>
    <t>Colon cancer</t>
  </si>
  <si>
    <t>5.8777E-01</t>
  </si>
  <si>
    <t>phecode_208</t>
  </si>
  <si>
    <t>Benign neoplasm of colon</t>
  </si>
  <si>
    <t>6.2300E-01</t>
  </si>
  <si>
    <t>1.0027</t>
  </si>
  <si>
    <t>phecode_216</t>
  </si>
  <si>
    <t>Benign neoplasm of skin</t>
  </si>
  <si>
    <t>0.0005</t>
  </si>
  <si>
    <t>6.3066E-01</t>
  </si>
  <si>
    <t>phecode_702.1</t>
  </si>
  <si>
    <t>Actinic keratosis</t>
  </si>
  <si>
    <t>-0.0003</t>
  </si>
  <si>
    <t>6.4486E-01</t>
  </si>
  <si>
    <t>phecode_579.8</t>
  </si>
  <si>
    <t>Nonspecific abnormal findings in stool contents</t>
  </si>
  <si>
    <t>0.0003</t>
  </si>
  <si>
    <t>6.6455E-01</t>
  </si>
  <si>
    <t>1.0014</t>
  </si>
  <si>
    <t>phecode_596</t>
  </si>
  <si>
    <t>Other disorders of bladder</t>
  </si>
  <si>
    <t>6.8886E-01</t>
  </si>
  <si>
    <t>phecode_939</t>
  </si>
  <si>
    <t>Atopic/contact dermatitis due to other or unspecified</t>
  </si>
  <si>
    <t>6.9050E-01</t>
  </si>
  <si>
    <t>phecode_455</t>
  </si>
  <si>
    <t>Hemorrhoids</t>
  </si>
  <si>
    <t>7.0256E-01</t>
  </si>
  <si>
    <t>1.0020</t>
  </si>
  <si>
    <t>phecode_599.4</t>
  </si>
  <si>
    <t>Urinary incontinence</t>
  </si>
  <si>
    <t>-0.0002</t>
  </si>
  <si>
    <t>7.4257E-01</t>
  </si>
  <si>
    <t>phecode_289.4</t>
  </si>
  <si>
    <t>Lymphadenitis</t>
  </si>
  <si>
    <t>7.6802E-01</t>
  </si>
  <si>
    <t>phecode_599.2</t>
  </si>
  <si>
    <t>Retention of urine</t>
  </si>
  <si>
    <t>7.7608E-01</t>
  </si>
  <si>
    <t>1.0025</t>
  </si>
  <si>
    <t>phecode_198.2</t>
  </si>
  <si>
    <t>Secondary malignancy of respiratory organs</t>
  </si>
  <si>
    <t>-0.0001</t>
  </si>
  <si>
    <t>8.1862E-01</t>
  </si>
  <si>
    <t>phecode_395.1</t>
  </si>
  <si>
    <t>Nonrheumatic mitral valve disorders</t>
  </si>
  <si>
    <t>8.9108E-01</t>
  </si>
  <si>
    <t>1.0013</t>
  </si>
  <si>
    <t>phecode_470</t>
  </si>
  <si>
    <t>Septal Deviations/Turbinate Hypertrophy</t>
  </si>
  <si>
    <t>8.9636E-01</t>
  </si>
  <si>
    <t>phecode_960</t>
  </si>
  <si>
    <t>Poisoning by antibiotics</t>
  </si>
  <si>
    <t>0.0001</t>
  </si>
  <si>
    <t>9.0506E-01</t>
  </si>
  <si>
    <t>phecode_362.2</t>
  </si>
  <si>
    <t>Degeneration of macula and posterior pole of retina</t>
  </si>
  <si>
    <t>9.1677E-01</t>
  </si>
  <si>
    <t>phecode_184.11</t>
  </si>
  <si>
    <t>Malignant neoplasm of ovary</t>
  </si>
  <si>
    <t>0.0000</t>
  </si>
  <si>
    <t>9.7284E-01</t>
  </si>
  <si>
    <t>phecode_198.4</t>
  </si>
  <si>
    <t>Secondary malignant neoplasm of liver</t>
  </si>
  <si>
    <t>9.7592E-01</t>
  </si>
  <si>
    <t>-0.0237</t>
  </si>
  <si>
    <t>1.8648E-07</t>
  </si>
  <si>
    <t>0.9765</t>
  </si>
  <si>
    <t>0.9679</t>
  </si>
  <si>
    <t>0.9853</t>
  </si>
  <si>
    <t>3.2405E-05</t>
  </si>
  <si>
    <t>0.9895</t>
  </si>
  <si>
    <t>0.9846</t>
  </si>
  <si>
    <t>3.5688E-05</t>
  </si>
  <si>
    <t>0.9872</t>
  </si>
  <si>
    <t>0.9812</t>
  </si>
  <si>
    <t>0.9933</t>
  </si>
  <si>
    <t>-0.0072</t>
  </si>
  <si>
    <t>8.4732E-05</t>
  </si>
  <si>
    <t>6.8865E-04</t>
  </si>
  <si>
    <t>0.9906</t>
  </si>
  <si>
    <t>-0.0085</t>
  </si>
  <si>
    <t>7.6496E-04</t>
  </si>
  <si>
    <t>-0.0055</t>
  </si>
  <si>
    <t>8.1343E-04</t>
  </si>
  <si>
    <t>8.3943E-04</t>
  </si>
  <si>
    <t>0.9841</t>
  </si>
  <si>
    <t>9.0995E-04</t>
  </si>
  <si>
    <t>0.9907</t>
  </si>
  <si>
    <t>-0.0080</t>
  </si>
  <si>
    <t>1.5385E-03</t>
  </si>
  <si>
    <t>-0.0086</t>
  </si>
  <si>
    <t>1.5994E-03</t>
  </si>
  <si>
    <t>0.9915</t>
  </si>
  <si>
    <t>0.9862</t>
  </si>
  <si>
    <t>1.9391E-03</t>
  </si>
  <si>
    <t>2.5325E-03</t>
  </si>
  <si>
    <t>0.9920</t>
  </si>
  <si>
    <t>0.9869</t>
  </si>
  <si>
    <t>4.1680E-03</t>
  </si>
  <si>
    <t>0.9837</t>
  </si>
  <si>
    <t>7.2887E-03</t>
  </si>
  <si>
    <t>0.9904</t>
  </si>
  <si>
    <t>0.9834</t>
  </si>
  <si>
    <t>8.8703E-03</t>
  </si>
  <si>
    <t>0.9922</t>
  </si>
  <si>
    <t>9.5163E-03</t>
  </si>
  <si>
    <t>1.0613E-02</t>
  </si>
  <si>
    <t>0.9935</t>
  </si>
  <si>
    <t>1.1413E-02</t>
  </si>
  <si>
    <t>1.3502E-02</t>
  </si>
  <si>
    <t>1.5842E-02</t>
  </si>
  <si>
    <t>-0.0051</t>
  </si>
  <si>
    <t>1.6395E-02</t>
  </si>
  <si>
    <t>1.8045E-02</t>
  </si>
  <si>
    <t>0.9856</t>
  </si>
  <si>
    <t>2.3338E-02</t>
  </si>
  <si>
    <t>-0.0032</t>
  </si>
  <si>
    <t>2.4204E-02</t>
  </si>
  <si>
    <t>2.7012E-02</t>
  </si>
  <si>
    <t>1.0052</t>
  </si>
  <si>
    <t>2.8507E-02</t>
  </si>
  <si>
    <t>2.8876E-02</t>
  </si>
  <si>
    <t>3.2139E-02</t>
  </si>
  <si>
    <t>3.6076E-02</t>
  </si>
  <si>
    <t>3.6303E-02</t>
  </si>
  <si>
    <t>-0.0058</t>
  </si>
  <si>
    <t>3.7215E-02</t>
  </si>
  <si>
    <t>-0.0031</t>
  </si>
  <si>
    <t>4.1548E-02</t>
  </si>
  <si>
    <t>4.5011E-02</t>
  </si>
  <si>
    <t>5.1190E-02</t>
  </si>
  <si>
    <t>5.3998E-02</t>
  </si>
  <si>
    <t>6.2228E-02</t>
  </si>
  <si>
    <t>6.8151E-02</t>
  </si>
  <si>
    <t>0.9892</t>
  </si>
  <si>
    <t>7.3745E-02</t>
  </si>
  <si>
    <t>8.6057E-02</t>
  </si>
  <si>
    <t>8.6848E-02</t>
  </si>
  <si>
    <t>1.0024</t>
  </si>
  <si>
    <t>1.0051</t>
  </si>
  <si>
    <t>9.5133E-02</t>
  </si>
  <si>
    <t>1.0039</t>
  </si>
  <si>
    <t>1.0085</t>
  </si>
  <si>
    <t>9.7912E-02</t>
  </si>
  <si>
    <t>1.0183E-01</t>
  </si>
  <si>
    <t>1.0773E-01</t>
  </si>
  <si>
    <t>-0.0057</t>
  </si>
  <si>
    <t>1.1174E-01</t>
  </si>
  <si>
    <t>0.9873</t>
  </si>
  <si>
    <t>-0.0034</t>
  </si>
  <si>
    <t>1.2018E-01</t>
  </si>
  <si>
    <t>1.2111E-01</t>
  </si>
  <si>
    <t>1.2408E-01</t>
  </si>
  <si>
    <t>1.2583E-01</t>
  </si>
  <si>
    <t>1.2597E-01</t>
  </si>
  <si>
    <t>1.2948E-01</t>
  </si>
  <si>
    <t>1.3053E-01</t>
  </si>
  <si>
    <t>1.3232E-01</t>
  </si>
  <si>
    <t>-0.0033</t>
  </si>
  <si>
    <t>1.3982E-01</t>
  </si>
  <si>
    <t>1.4332E-01</t>
  </si>
  <si>
    <t>1.4475E-01</t>
  </si>
  <si>
    <t>1.4708E-01</t>
  </si>
  <si>
    <t>1.0043</t>
  </si>
  <si>
    <t>1.4924E-01</t>
  </si>
  <si>
    <t>1.0021</t>
  </si>
  <si>
    <t>1.4989E-01</t>
  </si>
  <si>
    <t>1.6756E-01</t>
  </si>
  <si>
    <t>1.6794E-01</t>
  </si>
  <si>
    <t>1.7511E-01</t>
  </si>
  <si>
    <t>1.8162E-01</t>
  </si>
  <si>
    <t>1.0036</t>
  </si>
  <si>
    <t>1.8796E-01</t>
  </si>
  <si>
    <t>1.0045</t>
  </si>
  <si>
    <t>1.9489E-01</t>
  </si>
  <si>
    <t>1.0038</t>
  </si>
  <si>
    <t>1.9837E-01</t>
  </si>
  <si>
    <t>1.0053</t>
  </si>
  <si>
    <t>2.0115E-01</t>
  </si>
  <si>
    <t>1.0058</t>
  </si>
  <si>
    <t>2.0803E-01</t>
  </si>
  <si>
    <t>2.1000E-01</t>
  </si>
  <si>
    <t>2.1092E-01</t>
  </si>
  <si>
    <t>2.2098E-01</t>
  </si>
  <si>
    <t>0.9912</t>
  </si>
  <si>
    <t>2.2276E-01</t>
  </si>
  <si>
    <t>2.2991E-01</t>
  </si>
  <si>
    <t>1.0041</t>
  </si>
  <si>
    <t>2.3522E-01</t>
  </si>
  <si>
    <t>2.4724E-01</t>
  </si>
  <si>
    <t>2.4937E-01</t>
  </si>
  <si>
    <t>2.6101E-01</t>
  </si>
  <si>
    <t>2.7329E-01</t>
  </si>
  <si>
    <t>2.8462E-01</t>
  </si>
  <si>
    <t>2.8519E-01</t>
  </si>
  <si>
    <t>2.8765E-01</t>
  </si>
  <si>
    <t>2.9597E-01</t>
  </si>
  <si>
    <t>2.9933E-01</t>
  </si>
  <si>
    <t>2.9986E-01</t>
  </si>
  <si>
    <t>3.2726E-01</t>
  </si>
  <si>
    <t>1.0042</t>
  </si>
  <si>
    <t>3.2995E-01</t>
  </si>
  <si>
    <t>3.3114E-01</t>
  </si>
  <si>
    <t>3.3222E-01</t>
  </si>
  <si>
    <t>3.3938E-01</t>
  </si>
  <si>
    <t>3.5619E-01</t>
  </si>
  <si>
    <t>3.7521E-01</t>
  </si>
  <si>
    <t>3.7610E-01</t>
  </si>
  <si>
    <t>3.8292E-01</t>
  </si>
  <si>
    <t>3.8908E-01</t>
  </si>
  <si>
    <t>3.9135E-01</t>
  </si>
  <si>
    <t>3.9295E-01</t>
  </si>
  <si>
    <t>3.9934E-01</t>
  </si>
  <si>
    <t>4.2094E-01</t>
  </si>
  <si>
    <t>1.0026</t>
  </si>
  <si>
    <t>1.0088</t>
  </si>
  <si>
    <t>4.2538E-01</t>
  </si>
  <si>
    <t>4.2721E-01</t>
  </si>
  <si>
    <t>4.2761E-01</t>
  </si>
  <si>
    <t>1.0047</t>
  </si>
  <si>
    <t>4.4462E-01</t>
  </si>
  <si>
    <t>4.7671E-01</t>
  </si>
  <si>
    <t>1.0030</t>
  </si>
  <si>
    <t>5.0014E-01</t>
  </si>
  <si>
    <t>5.0115E-01</t>
  </si>
  <si>
    <t>5.0264E-01</t>
  </si>
  <si>
    <t>1.0028</t>
  </si>
  <si>
    <t>5.0891E-01</t>
  </si>
  <si>
    <t>5.3052E-01</t>
  </si>
  <si>
    <t>5.3382E-01</t>
  </si>
  <si>
    <t>5.3525E-01</t>
  </si>
  <si>
    <t>5.5809E-01</t>
  </si>
  <si>
    <t>5.6394E-01</t>
  </si>
  <si>
    <t>5.9228E-01</t>
  </si>
  <si>
    <t>5.9486E-01</t>
  </si>
  <si>
    <t>0.9927</t>
  </si>
  <si>
    <t>6.0549E-01</t>
  </si>
  <si>
    <t>1.0049</t>
  </si>
  <si>
    <t>6.0552E-01</t>
  </si>
  <si>
    <t>6.1792E-01</t>
  </si>
  <si>
    <t>6.1909E-01</t>
  </si>
  <si>
    <t>1.0040</t>
  </si>
  <si>
    <t>6.2617E-01</t>
  </si>
  <si>
    <t>6.3200E-01</t>
  </si>
  <si>
    <t>6.3442E-01</t>
  </si>
  <si>
    <t>1.0072</t>
  </si>
  <si>
    <t>6.3813E-01</t>
  </si>
  <si>
    <t>6.4389E-01</t>
  </si>
  <si>
    <t>6.5231E-01</t>
  </si>
  <si>
    <t>1.0055</t>
  </si>
  <si>
    <t>6.6133E-01</t>
  </si>
  <si>
    <t>6.7029E-01</t>
  </si>
  <si>
    <t>6.7928E-01</t>
  </si>
  <si>
    <t>1.0066</t>
  </si>
  <si>
    <t>6.8234E-01</t>
  </si>
  <si>
    <t>7.0851E-01</t>
  </si>
  <si>
    <t>1.0033</t>
  </si>
  <si>
    <t>7.2216E-01</t>
  </si>
  <si>
    <t>7.3636E-01</t>
  </si>
  <si>
    <t>7.3786E-01</t>
  </si>
  <si>
    <t>7.4835E-01</t>
  </si>
  <si>
    <t>7.5575E-01</t>
  </si>
  <si>
    <t>7.5664E-01</t>
  </si>
  <si>
    <t>7.6097E-01</t>
  </si>
  <si>
    <t>7.6289E-01</t>
  </si>
  <si>
    <t>1.0031</t>
  </si>
  <si>
    <t>7.6797E-01</t>
  </si>
  <si>
    <t>1.0034</t>
  </si>
  <si>
    <t>7.7908E-01</t>
  </si>
  <si>
    <t>7.9662E-01</t>
  </si>
  <si>
    <t>8.0079E-01</t>
  </si>
  <si>
    <t>8.0157E-01</t>
  </si>
  <si>
    <t>8.0545E-01</t>
  </si>
  <si>
    <t>8.1108E-01</t>
  </si>
  <si>
    <t>8.1750E-01</t>
  </si>
  <si>
    <t>8.2752E-01</t>
  </si>
  <si>
    <t>8.3669E-01</t>
  </si>
  <si>
    <t>8.4412E-01</t>
  </si>
  <si>
    <t>0.0002</t>
  </si>
  <si>
    <t>8.6462E-01</t>
  </si>
  <si>
    <t>8.6587E-01</t>
  </si>
  <si>
    <t>8.6916E-01</t>
  </si>
  <si>
    <t>8.7955E-01</t>
  </si>
  <si>
    <t>8.9026E-01</t>
  </si>
  <si>
    <t>8.9085E-01</t>
  </si>
  <si>
    <t>8.9167E-01</t>
  </si>
  <si>
    <t>8.9523E-01</t>
  </si>
  <si>
    <t>9.0011E-01</t>
  </si>
  <si>
    <t>9.0293E-01</t>
  </si>
  <si>
    <t>0.9950</t>
  </si>
  <si>
    <t>9.2859E-01</t>
  </si>
  <si>
    <t>9.4976E-01</t>
  </si>
  <si>
    <t>9.5012E-01</t>
  </si>
  <si>
    <t>9.5156E-01</t>
  </si>
  <si>
    <t>9.8929E-01</t>
  </si>
  <si>
    <t>Cohort 2</t>
  </si>
  <si>
    <r>
      <t xml:space="preserve">inverse-variance-weighted </t>
    </r>
    <r>
      <rPr>
        <i/>
        <sz val="10"/>
        <color theme="1"/>
        <rFont val="Times New Roman"/>
        <family val="1"/>
      </rPr>
      <t>r</t>
    </r>
    <r>
      <rPr>
        <vertAlign val="subscript"/>
        <sz val="10"/>
        <color theme="1"/>
        <rFont val="Times New Roman"/>
        <family val="1"/>
      </rPr>
      <t>g</t>
    </r>
    <r>
      <rPr>
        <sz val="10"/>
        <color theme="1"/>
        <rFont val="Times New Roman"/>
      </rPr>
      <t xml:space="preserve"> *</t>
    </r>
  </si>
  <si>
    <t>inverse variance</t>
  </si>
  <si>
    <t>FinnTwin</t>
  </si>
  <si>
    <r>
      <t xml:space="preserve">Weighted mean </t>
    </r>
    <r>
      <rPr>
        <b/>
        <i/>
        <sz val="11"/>
        <color theme="1"/>
        <rFont val="Calibri"/>
        <family val="2"/>
        <scheme val="minor"/>
      </rPr>
      <t>r</t>
    </r>
    <r>
      <rPr>
        <b/>
        <vertAlign val="subscript"/>
        <sz val="11"/>
        <color theme="1"/>
        <rFont val="Calibri"/>
        <family val="2"/>
        <scheme val="minor"/>
      </rPr>
      <t>g</t>
    </r>
  </si>
  <si>
    <r>
      <rPr>
        <b/>
        <i/>
        <sz val="11"/>
        <color theme="1"/>
        <rFont val="Calibri"/>
        <family val="2"/>
        <scheme val="minor"/>
      </rPr>
      <t>S.E.</t>
    </r>
    <r>
      <rPr>
        <b/>
        <sz val="11"/>
        <color theme="1"/>
        <rFont val="Calibri"/>
        <family val="2"/>
        <scheme val="minor"/>
      </rPr>
      <t xml:space="preserve"> </t>
    </r>
    <r>
      <rPr>
        <b/>
        <i/>
        <sz val="11"/>
        <color theme="1"/>
        <rFont val="Calibri"/>
        <family val="2"/>
        <scheme val="minor"/>
      </rPr>
      <t>r</t>
    </r>
    <r>
      <rPr>
        <b/>
        <vertAlign val="subscript"/>
        <sz val="11"/>
        <color theme="1"/>
        <rFont val="Calibri"/>
        <family val="2"/>
        <scheme val="minor"/>
      </rPr>
      <t>g</t>
    </r>
  </si>
  <si>
    <t>Notes: The genetic correlation cannot be estimated (indicated with "NA") when the estimated heritability in one of the cohorts considered is negative.  Sample sizes for each of these cohorts are found in Supplementary Table 1.</t>
  </si>
  <si>
    <r>
      <t xml:space="preserve">inverse-variance-weighted </t>
    </r>
    <r>
      <rPr>
        <i/>
        <sz val="10"/>
        <color theme="1"/>
        <rFont val="Times New Roman"/>
        <family val="1"/>
      </rPr>
      <t>r</t>
    </r>
    <r>
      <rPr>
        <vertAlign val="subscript"/>
        <sz val="10"/>
        <color theme="1"/>
        <rFont val="Times New Roman"/>
        <family val="1"/>
      </rPr>
      <t>g</t>
    </r>
  </si>
  <si>
    <t>Affilliated cohort</t>
  </si>
  <si>
    <t>Conceptualization</t>
  </si>
  <si>
    <t>Data curation</t>
  </si>
  <si>
    <t>Formal Analysis</t>
  </si>
  <si>
    <t>Funding 
acquisition</t>
  </si>
  <si>
    <t>Investigation</t>
  </si>
  <si>
    <t>Methodology</t>
  </si>
  <si>
    <t>Project
administration</t>
  </si>
  <si>
    <t>Resources</t>
  </si>
  <si>
    <t>Supervision</t>
  </si>
  <si>
    <t>Validation</t>
  </si>
  <si>
    <t>Visualization</t>
  </si>
  <si>
    <t>Writing 
– original draft</t>
  </si>
  <si>
    <t>Writing 
– review &amp; editing</t>
  </si>
  <si>
    <t>Hyeokmoon Kweon</t>
  </si>
  <si>
    <t>yes</t>
  </si>
  <si>
    <t>Casper A P Burik</t>
  </si>
  <si>
    <t>Yuchen Ning</t>
  </si>
  <si>
    <t>Rafael Ahlskog</t>
  </si>
  <si>
    <t>Charley Xia</t>
  </si>
  <si>
    <t>Jonathan P Beauchamp</t>
  </si>
  <si>
    <t>Thomas A DiPrete</t>
  </si>
  <si>
    <t>Richard Karlsson Linnér</t>
  </si>
  <si>
    <t>Qiongshi Lu</t>
  </si>
  <si>
    <t>Tim T Morris</t>
  </si>
  <si>
    <t>Aysu Okbay</t>
  </si>
  <si>
    <t>K. Paige Harden</t>
  </si>
  <si>
    <t>Abdel Abdellaoui</t>
  </si>
  <si>
    <t>W. David Hill</t>
  </si>
  <si>
    <t>Ronald de Vlaming</t>
  </si>
  <si>
    <t>Daniel J Benjamin</t>
  </si>
  <si>
    <t>Philipp D Koellinger</t>
  </si>
  <si>
    <t>Alex S.F Kwong</t>
  </si>
  <si>
    <t>Neil Martin Davies</t>
  </si>
  <si>
    <t>Bita Khalili</t>
  </si>
  <si>
    <t>Pedro Marques-Vidal</t>
  </si>
  <si>
    <t>Zoltán Kutalik</t>
  </si>
  <si>
    <t>Sven Bergmann</t>
  </si>
  <si>
    <t>Peter Vollenweider</t>
  </si>
  <si>
    <t>Andrea Gelemanović</t>
  </si>
  <si>
    <t>Ozren  Polašek</t>
  </si>
  <si>
    <t>Jaan Masso</t>
  </si>
  <si>
    <t>Erik Abner</t>
  </si>
  <si>
    <t xml:space="preserve">Tõnu Esko </t>
  </si>
  <si>
    <t>Teemu Palviainen</t>
  </si>
  <si>
    <t>Jaakko Kaprio</t>
  </si>
  <si>
    <t>Laxmi Bhatta</t>
  </si>
  <si>
    <t>Ben M Brumpton</t>
  </si>
  <si>
    <t>Esben Agerbo</t>
  </si>
  <si>
    <t>Emil M Pedersen</t>
  </si>
  <si>
    <t>Preben Bo Mortensen</t>
  </si>
  <si>
    <t>Anders D. Børglum</t>
  </si>
  <si>
    <t>Renske M Verweij</t>
  </si>
  <si>
    <t>Peter J van der Most</t>
  </si>
  <si>
    <t>Harold Snieder</t>
  </si>
  <si>
    <t>Alexandros Giannelis</t>
  </si>
  <si>
    <t>Emily A Willoughby</t>
  </si>
  <si>
    <t>James J Lee</t>
  </si>
  <si>
    <t>Yunsung Lee</t>
  </si>
  <si>
    <t>Ronny Myhre</t>
  </si>
  <si>
    <t>Per Magnus</t>
  </si>
  <si>
    <t>Tariq O Faquih</t>
  </si>
  <si>
    <t>Ruifang Li-Gao</t>
  </si>
  <si>
    <t>Dennis O Mook-Kanamori</t>
  </si>
  <si>
    <t>Frits R  Rosendaal</t>
  </si>
  <si>
    <t>Jouke-Jan Hottenga</t>
  </si>
  <si>
    <t>Dorret I. Boomsma</t>
  </si>
  <si>
    <t>Nicholas G. Martin</t>
  </si>
  <si>
    <t>Scott D. Gordon</t>
  </si>
  <si>
    <t>Michael P. Kidd</t>
  </si>
  <si>
    <t>Maud de Feijter</t>
  </si>
  <si>
    <t>M. Arfan Ikram</t>
  </si>
  <si>
    <t>Annemarie I Luik</t>
  </si>
  <si>
    <t>Georg Homuth</t>
  </si>
  <si>
    <t>Alexander Teumer</t>
  </si>
  <si>
    <t>Henry Völzke</t>
  </si>
  <si>
    <t>Cornelius A Rietveld</t>
  </si>
  <si>
    <t>Magnus Johannesson</t>
  </si>
  <si>
    <t>Sven Oskarsson</t>
  </si>
  <si>
    <t>Yanchun Bao</t>
  </si>
  <si>
    <t>Paul Fisher</t>
  </si>
  <si>
    <t>Melissa C Smart</t>
  </si>
  <si>
    <t>Notes: The CRediT taxonomy can be found at https://credit.niso.org/</t>
  </si>
  <si>
    <t>Chr</t>
  </si>
  <si>
    <t>SNP</t>
  </si>
  <si>
    <t>bp</t>
  </si>
  <si>
    <t>refA</t>
  </si>
  <si>
    <t>freq</t>
  </si>
  <si>
    <t>b</t>
  </si>
  <si>
    <t>se</t>
  </si>
  <si>
    <t>p</t>
  </si>
  <si>
    <t>n</t>
  </si>
  <si>
    <t>freq_geno</t>
  </si>
  <si>
    <t>bC</t>
  </si>
  <si>
    <t>bC_se</t>
  </si>
  <si>
    <t>pC</t>
  </si>
  <si>
    <t>rs12032477</t>
  </si>
  <si>
    <t>rs2842176</t>
  </si>
  <si>
    <t>rs2820295</t>
  </si>
  <si>
    <t>rs62167900</t>
  </si>
  <si>
    <t>rs28659997</t>
  </si>
  <si>
    <t>rs4850810</t>
  </si>
  <si>
    <t>rs10180895</t>
  </si>
  <si>
    <t>rs68140214</t>
  </si>
  <si>
    <t>rs1920613</t>
  </si>
  <si>
    <t>rs75847011</t>
  </si>
  <si>
    <t>rs2726489</t>
  </si>
  <si>
    <t>rs34592</t>
  </si>
  <si>
    <t>rs159360</t>
  </si>
  <si>
    <t>rs10068695</t>
  </si>
  <si>
    <t>rs173823</t>
  </si>
  <si>
    <t>rs248526</t>
  </si>
  <si>
    <t>NEW</t>
  </si>
  <si>
    <t>rs28894993</t>
  </si>
  <si>
    <t>rs2523500</t>
  </si>
  <si>
    <t>rs62443035</t>
  </si>
  <si>
    <t>rs1057868</t>
  </si>
  <si>
    <t>rs10241183</t>
  </si>
  <si>
    <t>rs1962269</t>
  </si>
  <si>
    <t>rs55658584</t>
  </si>
  <si>
    <t>rs11980047</t>
  </si>
  <si>
    <t>rs2924724</t>
  </si>
  <si>
    <t>rs11779005</t>
  </si>
  <si>
    <t>rs7845971</t>
  </si>
  <si>
    <t>rs7814022</t>
  </si>
  <si>
    <t>rs11793831</t>
  </si>
  <si>
    <t>rs4877151</t>
  </si>
  <si>
    <t>rs7027523</t>
  </si>
  <si>
    <t>rs4948287</t>
  </si>
  <si>
    <t>rs12784619</t>
  </si>
  <si>
    <t>rs11021432</t>
  </si>
  <si>
    <t>rs10772643</t>
  </si>
  <si>
    <t>rs11168850</t>
  </si>
  <si>
    <t>rs6650218</t>
  </si>
  <si>
    <t>rs73151824</t>
  </si>
  <si>
    <t>rs12819667</t>
  </si>
  <si>
    <t>rs6633</t>
  </si>
  <si>
    <t>rs72671433</t>
  </si>
  <si>
    <t>rs34130161</t>
  </si>
  <si>
    <t>rs12883788</t>
  </si>
  <si>
    <t>rs28543014</t>
  </si>
  <si>
    <t>rs2806057</t>
  </si>
  <si>
    <t>rs4788078</t>
  </si>
  <si>
    <t>rs11083241</t>
  </si>
  <si>
    <t>rs36084769</t>
  </si>
  <si>
    <t>rs6042880</t>
  </si>
  <si>
    <t>rs6073631</t>
  </si>
  <si>
    <t>rs2866004</t>
  </si>
  <si>
    <t>rs5754753</t>
  </si>
  <si>
    <t xml:space="preserve">ST31. Causal SNP candidates at each locus of Income Factor GWAS </t>
  </si>
  <si>
    <t>Locus</t>
  </si>
  <si>
    <t>ID</t>
  </si>
  <si>
    <t>CHR</t>
  </si>
  <si>
    <t>POS</t>
  </si>
  <si>
    <t>A1</t>
  </si>
  <si>
    <t>A2</t>
  </si>
  <si>
    <t>Pval</t>
  </si>
  <si>
    <t>PIP</t>
  </si>
  <si>
    <t>1:20888207:C:T</t>
  </si>
  <si>
    <t>1:28988429:C:T</t>
  </si>
  <si>
    <t>1:44022534:C:T</t>
  </si>
  <si>
    <t>1:73987668:G:A</t>
  </si>
  <si>
    <t>rs17571877</t>
  </si>
  <si>
    <t>1:91189731:C:T</t>
  </si>
  <si>
    <t>1:96221653:C:T</t>
  </si>
  <si>
    <t>1:96880369:T:A</t>
  </si>
  <si>
    <t>1:107580533:C:A</t>
  </si>
  <si>
    <t>1:201800868:G:A</t>
  </si>
  <si>
    <t>1:204587569:G:C</t>
  </si>
  <si>
    <t>1:243458502:C:T</t>
  </si>
  <si>
    <t>2:22570110:G:A</t>
  </si>
  <si>
    <t>rs77657123</t>
  </si>
  <si>
    <t>2:44778463:C:T</t>
  </si>
  <si>
    <t>2:60164634:T:A</t>
  </si>
  <si>
    <t>2:61482261:G:A</t>
  </si>
  <si>
    <t>2:68081495:G:T</t>
  </si>
  <si>
    <t>rs905494</t>
  </si>
  <si>
    <t>2:98167176:C:A</t>
  </si>
  <si>
    <t>2:100734946:C:A</t>
  </si>
  <si>
    <t>rs13022707</t>
  </si>
  <si>
    <t>2:105977776:G:A</t>
  </si>
  <si>
    <t>2:142259132:G:A</t>
  </si>
  <si>
    <t>rs62167878</t>
  </si>
  <si>
    <t>2:174015168:G:A</t>
  </si>
  <si>
    <t>2:186007282:G:A</t>
  </si>
  <si>
    <t>2:189140052:C:A</t>
  </si>
  <si>
    <t>rs11687797</t>
  </si>
  <si>
    <t>2:193754771:G:T</t>
  </si>
  <si>
    <t>2:199494989:C:A</t>
  </si>
  <si>
    <t>2:203364032:G:C</t>
  </si>
  <si>
    <t>rs12472987</t>
  </si>
  <si>
    <t>2:212590841:C:A</t>
  </si>
  <si>
    <t>2:233614819:C:T</t>
  </si>
  <si>
    <t>2:237078557:G:A</t>
  </si>
  <si>
    <t>3:16851755:G:A</t>
  </si>
  <si>
    <t>rs6800583</t>
  </si>
  <si>
    <t>3:49543656:C:T</t>
  </si>
  <si>
    <t>rs9821311</t>
  </si>
  <si>
    <t>3:84666585:G:A</t>
  </si>
  <si>
    <t>rs7623497</t>
  </si>
  <si>
    <t>3:85335526:G:T</t>
  </si>
  <si>
    <t>rs12374196</t>
  </si>
  <si>
    <t>3:123862725:T:A</t>
  </si>
  <si>
    <t>3:127167587:T:A</t>
  </si>
  <si>
    <t>rs114084583</t>
  </si>
  <si>
    <t>3:180749249:G:T</t>
  </si>
  <si>
    <t>4:3241845:C:T</t>
  </si>
  <si>
    <t>4:17892364:G:A</t>
  </si>
  <si>
    <t>4:67876678:G:A</t>
  </si>
  <si>
    <t>4:103188709:C:T</t>
  </si>
  <si>
    <t>4:106128760:G:A</t>
  </si>
  <si>
    <t>rs1391441</t>
  </si>
  <si>
    <t>4:152641941:G:C</t>
  </si>
  <si>
    <t>4:159677712:G:A</t>
  </si>
  <si>
    <t>5:7367049:C:T</t>
  </si>
  <si>
    <t>5:60030791:T:A</t>
  </si>
  <si>
    <t>5:63815327:C:A</t>
  </si>
  <si>
    <t>5:67781021:C:T</t>
  </si>
  <si>
    <t>5:87697533:C:T</t>
  </si>
  <si>
    <t>rs6870983</t>
  </si>
  <si>
    <t>5:89206800:G:A</t>
  </si>
  <si>
    <t>5:92870246:T:A</t>
  </si>
  <si>
    <t>5:103954801:T:A</t>
  </si>
  <si>
    <t>5:106703567:C:T</t>
  </si>
  <si>
    <t>rs72783699</t>
  </si>
  <si>
    <t>5:122879901:C:T</t>
  </si>
  <si>
    <t>5:141132978:C:T</t>
  </si>
  <si>
    <t>rs7737810</t>
  </si>
  <si>
    <t>5:169390084:G:A</t>
  </si>
  <si>
    <t>rs7713679</t>
  </si>
  <si>
    <t>6:12871147:G:A</t>
  </si>
  <si>
    <t>rs72835702</t>
  </si>
  <si>
    <t>6:13773149:C:A</t>
  </si>
  <si>
    <t>6:26583129:C:T</t>
  </si>
  <si>
    <t>6:37479972:G:A</t>
  </si>
  <si>
    <t>6:98553894:G:A</t>
  </si>
  <si>
    <t>6:114218608:C:T</t>
  </si>
  <si>
    <t>6:119177127:G:T</t>
  </si>
  <si>
    <t>6:126704795:C:T</t>
  </si>
  <si>
    <t>6:140794354:C:T</t>
  </si>
  <si>
    <t>6:152235339:C:T</t>
  </si>
  <si>
    <t>7:2202297:G:A</t>
  </si>
  <si>
    <t>7:8091876:T:A</t>
  </si>
  <si>
    <t>7:45483752:G:A</t>
  </si>
  <si>
    <t>rs59378495</t>
  </si>
  <si>
    <t>7:75615006:C:T</t>
  </si>
  <si>
    <t>7:86230375:C:T</t>
  </si>
  <si>
    <t>7:92669770:G:T</t>
  </si>
  <si>
    <t>rs7809592</t>
  </si>
  <si>
    <t>7:100026421:G:T</t>
  </si>
  <si>
    <t>rs200701118</t>
  </si>
  <si>
    <t>7:104583091:G:T</t>
  </si>
  <si>
    <t>rs2430485</t>
  </si>
  <si>
    <t>7:126089319:C:T</t>
  </si>
  <si>
    <t>7:133245004:G:A</t>
  </si>
  <si>
    <t>7:150770832:G:A</t>
  </si>
  <si>
    <t>8:4840711:G:T</t>
  </si>
  <si>
    <t>8:13967618:G:A</t>
  </si>
  <si>
    <t>8:30861249:G:A</t>
  </si>
  <si>
    <t>8:56135727:G:A</t>
  </si>
  <si>
    <t>8:57433941:G:A</t>
  </si>
  <si>
    <t>8:66396831:G:A</t>
  </si>
  <si>
    <t>rs4413813</t>
  </si>
  <si>
    <t>8:92984848:G:A</t>
  </si>
  <si>
    <t>rs58536193</t>
  </si>
  <si>
    <t>8:118902809:C:A</t>
  </si>
  <si>
    <t>8:120094476:C:A</t>
  </si>
  <si>
    <t>9:1792147:C:T</t>
  </si>
  <si>
    <t>rs2068428</t>
  </si>
  <si>
    <t>9:23362311:G:T</t>
  </si>
  <si>
    <t>9:82472582:C:T</t>
  </si>
  <si>
    <t>rs6559507</t>
  </si>
  <si>
    <t>9:96403367:G:A</t>
  </si>
  <si>
    <t>9:99259744:C:T</t>
  </si>
  <si>
    <t>9:124603725:G:A</t>
  </si>
  <si>
    <t>rs11789210</t>
  </si>
  <si>
    <t>9:126394637:T:A</t>
  </si>
  <si>
    <t>rs6478627</t>
  </si>
  <si>
    <t>10:63584531:T:A</t>
  </si>
  <si>
    <t>10:65101207:G:C</t>
  </si>
  <si>
    <t>10:103989812:G:C</t>
  </si>
  <si>
    <t>10:104924838:G:A</t>
  </si>
  <si>
    <t>10:106202272:C:T</t>
  </si>
  <si>
    <t>10:107368262:G:T</t>
  </si>
  <si>
    <t>10:133758358:G:A</t>
  </si>
  <si>
    <t>11:12772203:G:A</t>
  </si>
  <si>
    <t>rs117301475</t>
  </si>
  <si>
    <t>11:25061347:C:T</t>
  </si>
  <si>
    <t>rs1446207</t>
  </si>
  <si>
    <t>11:27613419:C:T</t>
  </si>
  <si>
    <t>rs73430668</t>
  </si>
  <si>
    <t>11:46154590:G:A</t>
  </si>
  <si>
    <t>11:76480255:C:T</t>
  </si>
  <si>
    <t>11:80390827:C:T</t>
  </si>
  <si>
    <t>rs35779628</t>
  </si>
  <si>
    <t>11:90485297:C:A</t>
  </si>
  <si>
    <t>11:95837674:T:A</t>
  </si>
  <si>
    <t>12:13415288:C:T</t>
  </si>
  <si>
    <t>12:48509764:G:A</t>
  </si>
  <si>
    <t>rs60106007</t>
  </si>
  <si>
    <t>12:49472965:G:A</t>
  </si>
  <si>
    <t>12:56401085:G:A</t>
  </si>
  <si>
    <t>12:58343710:C:T</t>
  </si>
  <si>
    <t>rs7299249</t>
  </si>
  <si>
    <t>12:84095452:C:T</t>
  </si>
  <si>
    <t>12:89763529:C:T</t>
  </si>
  <si>
    <t>12:123745809:G:T</t>
  </si>
  <si>
    <t>12:130755341:C:T</t>
  </si>
  <si>
    <t>13:58313302:G:A</t>
  </si>
  <si>
    <t>13:74730392:C:T</t>
  </si>
  <si>
    <t>rs8000245</t>
  </si>
  <si>
    <t>13:99100046:C:T</t>
  </si>
  <si>
    <t>13:100655432:C:A</t>
  </si>
  <si>
    <t>rs11620029</t>
  </si>
  <si>
    <t>14:23440049:G:A</t>
  </si>
  <si>
    <t>14:29602943:G:A</t>
  </si>
  <si>
    <t>rs176220</t>
  </si>
  <si>
    <t>14:33308791:G:T</t>
  </si>
  <si>
    <t>rs35336096</t>
  </si>
  <si>
    <t>14:60985004:C:T</t>
  </si>
  <si>
    <t>14:73440864:C:T</t>
  </si>
  <si>
    <t>rs12931</t>
  </si>
  <si>
    <t>15:78064911:C:T</t>
  </si>
  <si>
    <t>rs72730718</t>
  </si>
  <si>
    <t>16:28559981:G:A</t>
  </si>
  <si>
    <t>16:30902907:C:T</t>
  </si>
  <si>
    <t>rs146669935</t>
  </si>
  <si>
    <t>16:49796980:C:T</t>
  </si>
  <si>
    <t>16:53476042:C:T</t>
  </si>
  <si>
    <t>16:72003732:C:T</t>
  </si>
  <si>
    <t>rs28629271</t>
  </si>
  <si>
    <t>16:76472122:T:A</t>
  </si>
  <si>
    <t>16:90093075:G:A</t>
  </si>
  <si>
    <t>17:38287884:G:T</t>
  </si>
  <si>
    <t>rs72836619</t>
  </si>
  <si>
    <t>17:44196447:T:A</t>
  </si>
  <si>
    <t>17:57045184:C:T</t>
  </si>
  <si>
    <t>18:5879800:T:A</t>
  </si>
  <si>
    <t>18:22638565:C:T</t>
  </si>
  <si>
    <t>18:25551961:G:A</t>
  </si>
  <si>
    <t>18:26260191:C:T</t>
  </si>
  <si>
    <t>rs77628356</t>
  </si>
  <si>
    <t>18:31210132:G:A</t>
  </si>
  <si>
    <t>18:35197862:G:A</t>
  </si>
  <si>
    <t>18:39291937:C:T</t>
  </si>
  <si>
    <t>18:50547541:C:T</t>
  </si>
  <si>
    <t>18:52737309:C:T</t>
  </si>
  <si>
    <t>rs11876620</t>
  </si>
  <si>
    <t>18:75899991:C:T</t>
  </si>
  <si>
    <t>19:4965064:G:A</t>
  </si>
  <si>
    <t>19:6247377:G:A</t>
  </si>
  <si>
    <t>rs952235</t>
  </si>
  <si>
    <t>19:10001150:G:A</t>
  </si>
  <si>
    <t>rs67846065</t>
  </si>
  <si>
    <t>19:13176020:G:T</t>
  </si>
  <si>
    <t>20:3097562:C:T</t>
  </si>
  <si>
    <t>rs2422847</t>
  </si>
  <si>
    <t>20:14696433:C:A</t>
  </si>
  <si>
    <t>20:33793159:C:A</t>
  </si>
  <si>
    <t>20:43708906:G:T</t>
  </si>
  <si>
    <t>20:50964384:C:T</t>
  </si>
  <si>
    <t>20:51627634:C:T</t>
  </si>
  <si>
    <t>rs2255805</t>
  </si>
  <si>
    <t>20:59825042:G:A</t>
  </si>
  <si>
    <t>22:34296751:C:T</t>
  </si>
  <si>
    <t>22:50653895:G:C</t>
  </si>
  <si>
    <t>Note: Top SNP with largest PIP in CARMA at each locus of Income Factor GWAS</t>
  </si>
  <si>
    <t>GENE</t>
  </si>
  <si>
    <t>SYMBOL</t>
  </si>
  <si>
    <t>START</t>
  </si>
  <si>
    <t>STOP</t>
  </si>
  <si>
    <t>NSNPS</t>
  </si>
  <si>
    <t>ENSG00000137872</t>
  </si>
  <si>
    <t>SEMA6D</t>
  </si>
  <si>
    <t>ENSG00000113448</t>
  </si>
  <si>
    <t>ENSG00000179915</t>
  </si>
  <si>
    <t>NRXN1</t>
  </si>
  <si>
    <t>ENSG00000048740</t>
  </si>
  <si>
    <t>CELF2</t>
  </si>
  <si>
    <t>ENSG00000183166</t>
  </si>
  <si>
    <t>CALN1</t>
  </si>
  <si>
    <t>ENSG00000160563</t>
  </si>
  <si>
    <t>MED27</t>
  </si>
  <si>
    <t>ENSG00000002822</t>
  </si>
  <si>
    <t>ENSG00000147862</t>
  </si>
  <si>
    <t>NFIB</t>
  </si>
  <si>
    <t>ENSG00000259030</t>
  </si>
  <si>
    <t>ENSG00000107831</t>
  </si>
  <si>
    <t>ENSG00000053254</t>
  </si>
  <si>
    <t>FOXN3</t>
  </si>
  <si>
    <t>ENSG00000139910</t>
  </si>
  <si>
    <t>NOVA1</t>
  </si>
  <si>
    <t>ENSG00000188338</t>
  </si>
  <si>
    <t>SLC38A3</t>
  </si>
  <si>
    <t>ENSG00000171681</t>
  </si>
  <si>
    <t>ATF7IP</t>
  </si>
  <si>
    <t>ENSG00000196090</t>
  </si>
  <si>
    <t>PTPRT</t>
  </si>
  <si>
    <t>ENSG00000158406</t>
  </si>
  <si>
    <t>ENSG00000112893</t>
  </si>
  <si>
    <t>MAN2A1</t>
  </si>
  <si>
    <t>ENSG00000172264</t>
  </si>
  <si>
    <t>ENSG00000087053</t>
  </si>
  <si>
    <t>ENSG00000183049</t>
  </si>
  <si>
    <t>CAMK1D</t>
  </si>
  <si>
    <t>ENSG00000116783</t>
  </si>
  <si>
    <t>ENSG00000144460</t>
  </si>
  <si>
    <t>NYAP2</t>
  </si>
  <si>
    <t>ENSG00000197635</t>
  </si>
  <si>
    <t>DPP4</t>
  </si>
  <si>
    <t>ENSG00000188641</t>
  </si>
  <si>
    <t>ENSG00000131188</t>
  </si>
  <si>
    <t>PRR7</t>
  </si>
  <si>
    <t>ENSG00000254685</t>
  </si>
  <si>
    <t>ENSG00000162620</t>
  </si>
  <si>
    <t>ENSG00000251322</t>
  </si>
  <si>
    <t>SHANK3</t>
  </si>
  <si>
    <t>ENSG00000133056</t>
  </si>
  <si>
    <t>ENSG00000262223</t>
  </si>
  <si>
    <t>LOC100130370</t>
  </si>
  <si>
    <t>ENSG00000100346</t>
  </si>
  <si>
    <t>CACNA1I</t>
  </si>
  <si>
    <t>ENSG00000182240</t>
  </si>
  <si>
    <t>BACE2</t>
  </si>
  <si>
    <t>ENSG00000186635</t>
  </si>
  <si>
    <t>ARAP1</t>
  </si>
  <si>
    <t>ENSG00000077458</t>
  </si>
  <si>
    <t>ENSG00000049618</t>
  </si>
  <si>
    <t>ARID1B</t>
  </si>
  <si>
    <t>ENSG00000188730</t>
  </si>
  <si>
    <t>VWC2</t>
  </si>
  <si>
    <t>ENSG00000092036</t>
  </si>
  <si>
    <t>ENSG00000174485</t>
  </si>
  <si>
    <t>DENND4A</t>
  </si>
  <si>
    <t>ENSG00000100802</t>
  </si>
  <si>
    <t>ENSG00000177479</t>
  </si>
  <si>
    <t>ENSG00000143028</t>
  </si>
  <si>
    <t>SYPL2</t>
  </si>
  <si>
    <t>ENSG00000105088</t>
  </si>
  <si>
    <t>ENSG00000144366</t>
  </si>
  <si>
    <t>ENSG00000174151</t>
  </si>
  <si>
    <t>CYB561D1</t>
  </si>
  <si>
    <t>ENSG00000162650</t>
  </si>
  <si>
    <t>ATXN7L2</t>
  </si>
  <si>
    <t>ENSG00000114302</t>
  </si>
  <si>
    <t>ENSG00000114455</t>
  </si>
  <si>
    <t>HHLA2</t>
  </si>
  <si>
    <t>ENSG00000152377</t>
  </si>
  <si>
    <t>SPOCK1</t>
  </si>
  <si>
    <t>ENSG00000188322</t>
  </si>
  <si>
    <t>ENSG00000188580</t>
  </si>
  <si>
    <t>NKAIN2</t>
  </si>
  <si>
    <t>ENSG00000135334</t>
  </si>
  <si>
    <t>AKIRIN2</t>
  </si>
  <si>
    <t>ENSG00000198625</t>
  </si>
  <si>
    <t>ENSG00000145934</t>
  </si>
  <si>
    <t>TENM2</t>
  </si>
  <si>
    <t>ENSG00000197846</t>
  </si>
  <si>
    <t>ENSG00000117523</t>
  </si>
  <si>
    <t>PRRC2C</t>
  </si>
  <si>
    <t>ENSG00000162706</t>
  </si>
  <si>
    <t>CADM3</t>
  </si>
  <si>
    <t>ENSG00000150394</t>
  </si>
  <si>
    <t>CDH8</t>
  </si>
  <si>
    <t>ENSG00000139697</t>
  </si>
  <si>
    <t>ENSG00000143106</t>
  </si>
  <si>
    <t>PSMA5</t>
  </si>
  <si>
    <t>ENSG00000186642</t>
  </si>
  <si>
    <t>PDE2A</t>
  </si>
  <si>
    <t>ENSG00000107105</t>
  </si>
  <si>
    <t>ENSG00000184719</t>
  </si>
  <si>
    <t>RNLS</t>
  </si>
  <si>
    <t>ENSG00000259224</t>
  </si>
  <si>
    <t>SLC35G6</t>
  </si>
  <si>
    <t>ENSG00000172878</t>
  </si>
  <si>
    <t>METAP1D</t>
  </si>
  <si>
    <t>ENSG00000168575</t>
  </si>
  <si>
    <t>SLC20A2</t>
  </si>
  <si>
    <t>ENSG00000174282</t>
  </si>
  <si>
    <t>ZBTB4</t>
  </si>
  <si>
    <t>ENSG00000140009</t>
  </si>
  <si>
    <t>ESR2</t>
  </si>
  <si>
    <t>ENSG00000197386</t>
  </si>
  <si>
    <t>ENSG00000114439</t>
  </si>
  <si>
    <t>BBX</t>
  </si>
  <si>
    <t>ENSG00000134243</t>
  </si>
  <si>
    <t>SORT1</t>
  </si>
  <si>
    <t>ENSG00000142168</t>
  </si>
  <si>
    <t>SOD1</t>
  </si>
  <si>
    <t>ENSG00000197106</t>
  </si>
  <si>
    <t>SLC6A17</t>
  </si>
  <si>
    <t>ENSG00000116396</t>
  </si>
  <si>
    <t>KCNC4</t>
  </si>
  <si>
    <t>ENSG00000136560</t>
  </si>
  <si>
    <t>TANK</t>
  </si>
  <si>
    <t>ENSG00000178537</t>
  </si>
  <si>
    <t>ENSG00000166037</t>
  </si>
  <si>
    <t>ENSG00000094916</t>
  </si>
  <si>
    <t>ENSG00000141452</t>
  </si>
  <si>
    <t>C18orf8</t>
  </si>
  <si>
    <t>ENSG00000141458</t>
  </si>
  <si>
    <t>NPC1</t>
  </si>
  <si>
    <t>ENSG00000008441</t>
  </si>
  <si>
    <t>ENSG00000186575</t>
  </si>
  <si>
    <t>NF2</t>
  </si>
  <si>
    <t>ENSG00000105928</t>
  </si>
  <si>
    <t>DFNA5</t>
  </si>
  <si>
    <t>ENSG00000167702</t>
  </si>
  <si>
    <t>KIFC2</t>
  </si>
  <si>
    <t>ENSG00000176209</t>
  </si>
  <si>
    <t>SMIM19</t>
  </si>
  <si>
    <t>ENSG00000152818</t>
  </si>
  <si>
    <t>UTRN</t>
  </si>
  <si>
    <t>ENSG00000160957</t>
  </si>
  <si>
    <t>RECQL4</t>
  </si>
  <si>
    <t>ENSG00000153820</t>
  </si>
  <si>
    <t>SPHKAP</t>
  </si>
  <si>
    <t>ENSG00000160145</t>
  </si>
  <si>
    <t>ENSG00000103449</t>
  </si>
  <si>
    <t>ENSG00000128595</t>
  </si>
  <si>
    <t>CALU</t>
  </si>
  <si>
    <t>ENSG00000137473</t>
  </si>
  <si>
    <t>TTC29</t>
  </si>
  <si>
    <t>ENSG00000204060</t>
  </si>
  <si>
    <t>FOXO6</t>
  </si>
  <si>
    <t>ENSG00000221986</t>
  </si>
  <si>
    <t>MYBPHL</t>
  </si>
  <si>
    <t>ENSG00000155052</t>
  </si>
  <si>
    <t>CNTNAP5</t>
  </si>
  <si>
    <t>ENSG00000108557</t>
  </si>
  <si>
    <t>RAI1</t>
  </si>
  <si>
    <t>ENSG00000187416</t>
  </si>
  <si>
    <t>ENSG00000117408</t>
  </si>
  <si>
    <t>ENSG00000160973</t>
  </si>
  <si>
    <t>FOXH1</t>
  </si>
  <si>
    <t>ENSG00000159202</t>
  </si>
  <si>
    <t>UBE2Z</t>
  </si>
  <si>
    <t>ENSG00000254402</t>
  </si>
  <si>
    <t>LRRC24</t>
  </si>
  <si>
    <t>ENSG00000122483</t>
  </si>
  <si>
    <t>CCDC18</t>
  </si>
  <si>
    <t>ENSG00000143870</t>
  </si>
  <si>
    <t>PDIA6</t>
  </si>
  <si>
    <t>ENSG00000130024</t>
  </si>
  <si>
    <t>PHF10</t>
  </si>
  <si>
    <t>ENSG00000181790</t>
  </si>
  <si>
    <t>ADGRB1</t>
  </si>
  <si>
    <t>ENSG00000154654</t>
  </si>
  <si>
    <t>NCAM2</t>
  </si>
  <si>
    <t>ENSG00000085871</t>
  </si>
  <si>
    <t>MGST2</t>
  </si>
  <si>
    <t>ENSG00000178467</t>
  </si>
  <si>
    <t>ENSG00000165392</t>
  </si>
  <si>
    <t>ENSG00000127445</t>
  </si>
  <si>
    <t>PIN1</t>
  </si>
  <si>
    <t>ENSG00000159210</t>
  </si>
  <si>
    <t>SNF8</t>
  </si>
  <si>
    <t>ENSG00000080802</t>
  </si>
  <si>
    <t>CNOT4</t>
  </si>
  <si>
    <t>ENSG00000184305</t>
  </si>
  <si>
    <t>CCSER1</t>
  </si>
  <si>
    <t>ENSG00000160959</t>
  </si>
  <si>
    <t>LRRC14</t>
  </si>
  <si>
    <t>ENSG00000213593</t>
  </si>
  <si>
    <t>TMX2</t>
  </si>
  <si>
    <t>ENSG00000103264</t>
  </si>
  <si>
    <t>FBXO31</t>
  </si>
  <si>
    <t>ENSG00000115539</t>
  </si>
  <si>
    <t>ENSG00000151276</t>
  </si>
  <si>
    <t>MAGI1</t>
  </si>
  <si>
    <t>ENSG00000066032</t>
  </si>
  <si>
    <t>CTNNA2</t>
  </si>
  <si>
    <t>ENSG00000158373</t>
  </si>
  <si>
    <t>ENSG00000181222</t>
  </si>
  <si>
    <t>POLR2A</t>
  </si>
  <si>
    <t>GATB</t>
  </si>
  <si>
    <t>ENSG00000105894</t>
  </si>
  <si>
    <t>PTN</t>
  </si>
  <si>
    <t>ENSG00000115233</t>
  </si>
  <si>
    <t>PSMD14</t>
  </si>
  <si>
    <t>ENSG00000186231</t>
  </si>
  <si>
    <t>KLHL32</t>
  </si>
  <si>
    <t>ENSG00000198369</t>
  </si>
  <si>
    <t>ENSG00000078725</t>
  </si>
  <si>
    <t>BRINP1</t>
  </si>
  <si>
    <t>ENSG00000159199</t>
  </si>
  <si>
    <t>ATP5G1</t>
  </si>
  <si>
    <t>ENSG00000106266</t>
  </si>
  <si>
    <t>ENSG00000114383</t>
  </si>
  <si>
    <t>ENSG00000136531</t>
  </si>
  <si>
    <t>SCN2A</t>
  </si>
  <si>
    <t>ENSG00000167216</t>
  </si>
  <si>
    <t>KATNAL2</t>
  </si>
  <si>
    <t>ENSG00000134363</t>
  </si>
  <si>
    <t>FST</t>
  </si>
  <si>
    <t>ENSG00000006125</t>
  </si>
  <si>
    <t>AP2B1</t>
  </si>
  <si>
    <t>ENSG00000198216</t>
  </si>
  <si>
    <t>CACNA1E</t>
  </si>
  <si>
    <t>ENSG00000170289</t>
  </si>
  <si>
    <t>CNGB3</t>
  </si>
  <si>
    <t>ENSG00000159224</t>
  </si>
  <si>
    <t>GIP</t>
  </si>
  <si>
    <t>ENSG00000107282</t>
  </si>
  <si>
    <t>APBA1</t>
  </si>
  <si>
    <t>ENSG00000182963</t>
  </si>
  <si>
    <t>ENSG00000115840</t>
  </si>
  <si>
    <t>SLC25A12</t>
  </si>
  <si>
    <t>ENSG00000111530</t>
  </si>
  <si>
    <t>CAND1</t>
  </si>
  <si>
    <t>ENSG00000080709</t>
  </si>
  <si>
    <t>KCNN2</t>
  </si>
  <si>
    <t>ENSG00000016391</t>
  </si>
  <si>
    <t>CHDH</t>
  </si>
  <si>
    <t>ENSG00000087274</t>
  </si>
  <si>
    <t>ENSG00000187008</t>
  </si>
  <si>
    <t>PKD1L3</t>
  </si>
  <si>
    <t>ENSG00000106771</t>
  </si>
  <si>
    <t>TMEM245</t>
  </si>
  <si>
    <t>ENSG00000100626</t>
  </si>
  <si>
    <t>GALNT16</t>
  </si>
  <si>
    <t>ENSG00000198561</t>
  </si>
  <si>
    <t>CTNND1</t>
  </si>
  <si>
    <t>ENSG00000178662</t>
  </si>
  <si>
    <t>CSRNP3</t>
  </si>
  <si>
    <t>ENSG00000176406</t>
  </si>
  <si>
    <t>RIMS2</t>
  </si>
  <si>
    <t>ENSG00000167653</t>
  </si>
  <si>
    <t>PSCA</t>
  </si>
  <si>
    <t>ENSG00000167258</t>
  </si>
  <si>
    <t>ENSG00000042813</t>
  </si>
  <si>
    <t>ZPBP</t>
  </si>
  <si>
    <t>ENSG00000181754</t>
  </si>
  <si>
    <t>AMIGO1</t>
  </si>
  <si>
    <t>ENSG00000183379</t>
  </si>
  <si>
    <t>SYNDIG1L</t>
  </si>
  <si>
    <t>ENSG00000117505</t>
  </si>
  <si>
    <t>DR1</t>
  </si>
  <si>
    <t>ENSG00000197697</t>
  </si>
  <si>
    <t>ENSG00000048828</t>
  </si>
  <si>
    <t>ENSG00000113100</t>
  </si>
  <si>
    <t>CDH9</t>
  </si>
  <si>
    <t>ENSG00000157388</t>
  </si>
  <si>
    <t>CACNA1D</t>
  </si>
  <si>
    <t>ENSG00000179292</t>
  </si>
  <si>
    <t>TMEM151A</t>
  </si>
  <si>
    <t>ENSG00000100325</t>
  </si>
  <si>
    <t>ASCC2</t>
  </si>
  <si>
    <t>ENSG00000128617</t>
  </si>
  <si>
    <t>OPN1SW</t>
  </si>
  <si>
    <t>ENSG00000142599</t>
  </si>
  <si>
    <t>RERE</t>
  </si>
  <si>
    <t>ENSG00000159214</t>
  </si>
  <si>
    <t>ENSG00000184209</t>
  </si>
  <si>
    <t>ENSG00000189283</t>
  </si>
  <si>
    <t>FHIT</t>
  </si>
  <si>
    <t>ENSG00000181315</t>
  </si>
  <si>
    <t>ENSG00000162624</t>
  </si>
  <si>
    <t>ENSG00000116473</t>
  </si>
  <si>
    <t>RAP1A</t>
  </si>
  <si>
    <t>ZAK</t>
  </si>
  <si>
    <t>ENSG00000108306</t>
  </si>
  <si>
    <t>FBXL20</t>
  </si>
  <si>
    <t>ENSG00000203791</t>
  </si>
  <si>
    <t>METTL10</t>
  </si>
  <si>
    <t>LOC101929578</t>
  </si>
  <si>
    <t>ENSG00000125686</t>
  </si>
  <si>
    <t>ENSG00000149972</t>
  </si>
  <si>
    <t>CNTN5</t>
  </si>
  <si>
    <t>ENSG00000115421</t>
  </si>
  <si>
    <t>ENSG00000174791</t>
  </si>
  <si>
    <t>RIN1</t>
  </si>
  <si>
    <t>ENSG00000182256</t>
  </si>
  <si>
    <t>GABRG3</t>
  </si>
  <si>
    <t>ENSG00000187475</t>
  </si>
  <si>
    <t>ENSG00000204516</t>
  </si>
  <si>
    <t>MICB</t>
  </si>
  <si>
    <t>ENSG00000168477</t>
  </si>
  <si>
    <t>TNXB</t>
  </si>
  <si>
    <t>ENSG00000125485</t>
  </si>
  <si>
    <t>DDX31</t>
  </si>
  <si>
    <t>ENSG00000196532</t>
  </si>
  <si>
    <t>HIST1H3C</t>
  </si>
  <si>
    <t>ENSG00000196220</t>
  </si>
  <si>
    <t>SRGAP3</t>
  </si>
  <si>
    <t>ENSG00000211450</t>
  </si>
  <si>
    <t>C11orf31</t>
  </si>
  <si>
    <t>ENSG00000157613</t>
  </si>
  <si>
    <t>ENSG00000182732</t>
  </si>
  <si>
    <t>ENSG00000104299</t>
  </si>
  <si>
    <t>INTS9</t>
  </si>
  <si>
    <t>ENSG00000109787</t>
  </si>
  <si>
    <t>KLF3</t>
  </si>
  <si>
    <t>ENSG00000160972</t>
  </si>
  <si>
    <t>PPP1R16A</t>
  </si>
  <si>
    <t>ENSG00000196517</t>
  </si>
  <si>
    <t>ENSG00000196184</t>
  </si>
  <si>
    <t>OR10J1</t>
  </si>
  <si>
    <t>ENSG00000172500</t>
  </si>
  <si>
    <t>FIBP</t>
  </si>
  <si>
    <t>ENSG00000143882</t>
  </si>
  <si>
    <t>ATP6V1C2</t>
  </si>
  <si>
    <t>ENSG00000139644</t>
  </si>
  <si>
    <t>TMBIM6</t>
  </si>
  <si>
    <t>ENSG00000154678</t>
  </si>
  <si>
    <t>PDE1C</t>
  </si>
  <si>
    <t>ENSG00000114646</t>
  </si>
  <si>
    <t>ENSG00000215474</t>
  </si>
  <si>
    <t>SKOR2</t>
  </si>
  <si>
    <t>ENSG00000128573</t>
  </si>
  <si>
    <t>FOXP2</t>
  </si>
  <si>
    <t>ENSG00000150967</t>
  </si>
  <si>
    <t>ENSG00000115355</t>
  </si>
  <si>
    <t>CCDC88A</t>
  </si>
  <si>
    <t>ENSG00000173715</t>
  </si>
  <si>
    <t>C11orf80</t>
  </si>
  <si>
    <t>ENSG00000185614</t>
  </si>
  <si>
    <t>ENSG00000123411</t>
  </si>
  <si>
    <t>ENSG00000103742</t>
  </si>
  <si>
    <t>IGDCC4</t>
  </si>
  <si>
    <t>ENSG00000162599</t>
  </si>
  <si>
    <t>NFIA</t>
  </si>
  <si>
    <t>ENSG00000129472</t>
  </si>
  <si>
    <t>ENSG00000171094</t>
  </si>
  <si>
    <t>ALK</t>
  </si>
  <si>
    <t>ENSG00000163145</t>
  </si>
  <si>
    <t>C1QTNF7</t>
  </si>
  <si>
    <t>ENSG00000106554</t>
  </si>
  <si>
    <t>ENSG00000178252</t>
  </si>
  <si>
    <t>ENSG00000120526</t>
  </si>
  <si>
    <t>NUDCD1</t>
  </si>
  <si>
    <t>ENSG00000036257</t>
  </si>
  <si>
    <t>CUL3</t>
  </si>
  <si>
    <t>ENSG00000197459</t>
  </si>
  <si>
    <t>ENSG00000145242</t>
  </si>
  <si>
    <t>ENSG00000089775</t>
  </si>
  <si>
    <t>ZBTB25</t>
  </si>
  <si>
    <t>ENSG00000169251</t>
  </si>
  <si>
    <t>NMD3</t>
  </si>
  <si>
    <t>LOC100996634</t>
  </si>
  <si>
    <t>ENSG00000156218</t>
  </si>
  <si>
    <t>ADAMTSL3</t>
  </si>
  <si>
    <t>ENSG00000177981</t>
  </si>
  <si>
    <t>ENSG00000140941</t>
  </si>
  <si>
    <t>MAP1LC3B</t>
  </si>
  <si>
    <t>ENSG00000105877</t>
  </si>
  <si>
    <t>DNAH11</t>
  </si>
  <si>
    <t>ENSG00000170236</t>
  </si>
  <si>
    <t>USP50</t>
  </si>
  <si>
    <t>ENSG00000145743</t>
  </si>
  <si>
    <t>ENSG00000243667</t>
  </si>
  <si>
    <t>WDR92</t>
  </si>
  <si>
    <t>ENSG00000257923</t>
  </si>
  <si>
    <t>CUX1</t>
  </si>
  <si>
    <t>ENSG00000113391</t>
  </si>
  <si>
    <t>ENSG00000092439</t>
  </si>
  <si>
    <t>TRPM7</t>
  </si>
  <si>
    <t>ENSG00000152944</t>
  </si>
  <si>
    <t>MED21</t>
  </si>
  <si>
    <t>ENSG00000156150</t>
  </si>
  <si>
    <t>ALX3</t>
  </si>
  <si>
    <t>ENSG00000172461</t>
  </si>
  <si>
    <t>ENSG00000139734</t>
  </si>
  <si>
    <t>ENSG00000169946</t>
  </si>
  <si>
    <t>ZFPM2</t>
  </si>
  <si>
    <t>ENSG00000175470</t>
  </si>
  <si>
    <t>ENSG00000187609</t>
  </si>
  <si>
    <t>EXD3</t>
  </si>
  <si>
    <t>ENSG00000103266</t>
  </si>
  <si>
    <t>STUB1</t>
  </si>
  <si>
    <t>ENSG00000169851</t>
  </si>
  <si>
    <t>PCDH7</t>
  </si>
  <si>
    <t>ENSG00000151150</t>
  </si>
  <si>
    <t>ENSG00000160124</t>
  </si>
  <si>
    <t>CCDC58</t>
  </si>
  <si>
    <t>ENSG00000106780</t>
  </si>
  <si>
    <t>MEGF9</t>
  </si>
  <si>
    <t>ENSG00000100314</t>
  </si>
  <si>
    <t>CABP7</t>
  </si>
  <si>
    <t>ENSG00000108784</t>
  </si>
  <si>
    <t>NAGLU</t>
  </si>
  <si>
    <t>ENSG00000188107</t>
  </si>
  <si>
    <t>EYS</t>
  </si>
  <si>
    <t>ENSG00000124214</t>
  </si>
  <si>
    <t>STAU1</t>
  </si>
  <si>
    <t>ENSG00000161082</t>
  </si>
  <si>
    <t>CELF5</t>
  </si>
  <si>
    <t>ENSG00000148948</t>
  </si>
  <si>
    <t>LRRC4C</t>
  </si>
  <si>
    <t>ENSG00000214530</t>
  </si>
  <si>
    <t>STARD10</t>
  </si>
  <si>
    <t>ENSG00000184445</t>
  </si>
  <si>
    <t>ENSG00000103512</t>
  </si>
  <si>
    <t>NOMO1</t>
  </si>
  <si>
    <t>ENSG00000101017</t>
  </si>
  <si>
    <t>CD40</t>
  </si>
  <si>
    <t>ENSG00000077380</t>
  </si>
  <si>
    <t>DYNC1I2</t>
  </si>
  <si>
    <t>ENSG00000179111</t>
  </si>
  <si>
    <t>HES7</t>
  </si>
  <si>
    <t>ENSG00000175592</t>
  </si>
  <si>
    <t>FOSL1</t>
  </si>
  <si>
    <t>ENSG00000101493</t>
  </si>
  <si>
    <t>ZNF516</t>
  </si>
  <si>
    <t>ENSG00000166166</t>
  </si>
  <si>
    <t>TRMT61A</t>
  </si>
  <si>
    <t>ENSG00000100804</t>
  </si>
  <si>
    <t>ENSG00000066027</t>
  </si>
  <si>
    <t>PPP2R5A</t>
  </si>
  <si>
    <t>ENSG00000108733</t>
  </si>
  <si>
    <t>PEX12</t>
  </si>
  <si>
    <t>ENSG00000174669</t>
  </si>
  <si>
    <t>SLC29A2</t>
  </si>
  <si>
    <t>ENSG00000172053</t>
  </si>
  <si>
    <t>ENSG00000117411</t>
  </si>
  <si>
    <t>ENSG00000163618</t>
  </si>
  <si>
    <t>CADPS</t>
  </si>
  <si>
    <t>ENSG00000137871</t>
  </si>
  <si>
    <t>ZNF280D</t>
  </si>
  <si>
    <t>ENSG00000179841</t>
  </si>
  <si>
    <t>AKAP5</t>
  </si>
  <si>
    <t>ENSG00000126214</t>
  </si>
  <si>
    <t>KLC1</t>
  </si>
  <si>
    <t>ENSG00000213204</t>
  </si>
  <si>
    <t>C6orf165</t>
  </si>
  <si>
    <t>ENSG00000198673</t>
  </si>
  <si>
    <t>FAM19A2</t>
  </si>
  <si>
    <t>ENSG00000266074</t>
  </si>
  <si>
    <t>BAHCC1</t>
  </si>
  <si>
    <t>ENSG00000187024</t>
  </si>
  <si>
    <t>PTRH1</t>
  </si>
  <si>
    <t>ENSG00000074800</t>
  </si>
  <si>
    <t>ENO1</t>
  </si>
  <si>
    <t>ENSG00000174744</t>
  </si>
  <si>
    <t>BRMS1</t>
  </si>
  <si>
    <t>ENSG00000167272</t>
  </si>
  <si>
    <t>POP5</t>
  </si>
  <si>
    <t>ENSG00000050628</t>
  </si>
  <si>
    <t>ENSG00000177311</t>
  </si>
  <si>
    <t>ZBTB38</t>
  </si>
  <si>
    <t>ENSG00000120549</t>
  </si>
  <si>
    <t>KIAA1217</t>
  </si>
  <si>
    <t>ENSG00000167528</t>
  </si>
  <si>
    <t>ENSG00000081177</t>
  </si>
  <si>
    <t>EXD2</t>
  </si>
  <si>
    <t>ENSG00000129933</t>
  </si>
  <si>
    <t>MAU2</t>
  </si>
  <si>
    <t>ENSG00000050555</t>
  </si>
  <si>
    <t>LAMC3</t>
  </si>
  <si>
    <t>ENSG00000150347</t>
  </si>
  <si>
    <t>ENSG00000151914</t>
  </si>
  <si>
    <t>DST</t>
  </si>
  <si>
    <t>ENSG00000091009</t>
  </si>
  <si>
    <t>RBM27</t>
  </si>
  <si>
    <t>ENSG00000144821</t>
  </si>
  <si>
    <t>MYH15</t>
  </si>
  <si>
    <t>ENSG00000119487</t>
  </si>
  <si>
    <t>MAPKAP1</t>
  </si>
  <si>
    <t>ENSG00000146776</t>
  </si>
  <si>
    <t>ATXN7L1</t>
  </si>
  <si>
    <t>ENSG00000110871</t>
  </si>
  <si>
    <t>COQ5</t>
  </si>
  <si>
    <t>ENSG00000065600</t>
  </si>
  <si>
    <t>TMEM206</t>
  </si>
  <si>
    <t>ENSG00000160886</t>
  </si>
  <si>
    <t>LY6K</t>
  </si>
  <si>
    <t>ENSG00000143093</t>
  </si>
  <si>
    <t>STRIP1</t>
  </si>
  <si>
    <t>ENSG00000160862</t>
  </si>
  <si>
    <t>AZGP1</t>
  </si>
  <si>
    <t>ENSG00000132768</t>
  </si>
  <si>
    <t>ENSG00000205726</t>
  </si>
  <si>
    <t>ITSN1</t>
  </si>
  <si>
    <t>ENSG00000136535</t>
  </si>
  <si>
    <t>TBR1</t>
  </si>
  <si>
    <t>ENSG00000123119</t>
  </si>
  <si>
    <t>NECAB1</t>
  </si>
  <si>
    <t>ENSG00000196542</t>
  </si>
  <si>
    <t>SPTSSB</t>
  </si>
  <si>
    <t>ENSG00000170396</t>
  </si>
  <si>
    <t>ENSG00000166206</t>
  </si>
  <si>
    <t>GABRB3</t>
  </si>
  <si>
    <t>ENSG00000124207</t>
  </si>
  <si>
    <t>CSE1L</t>
  </si>
  <si>
    <t>ENSG00000211455</t>
  </si>
  <si>
    <t>STK38L</t>
  </si>
  <si>
    <t>ENSG00000145864</t>
  </si>
  <si>
    <t>GABRB2</t>
  </si>
  <si>
    <t>ENSG00000186153</t>
  </si>
  <si>
    <t>WWOX</t>
  </si>
  <si>
    <t>ENSG00000172543</t>
  </si>
  <si>
    <t>CTSW</t>
  </si>
  <si>
    <t>ENSG00000143033</t>
  </si>
  <si>
    <t>MTF2</t>
  </si>
  <si>
    <t>ENSG00000128708</t>
  </si>
  <si>
    <t>HAT1</t>
  </si>
  <si>
    <t>ENSG00000119138</t>
  </si>
  <si>
    <t>KLF9</t>
  </si>
  <si>
    <t>ENSG00000096717</t>
  </si>
  <si>
    <t>SIRT1</t>
  </si>
  <si>
    <t>ENSG00000197409</t>
  </si>
  <si>
    <t>ENSG00000130193</t>
  </si>
  <si>
    <t>THEM6</t>
  </si>
  <si>
    <t>ENSG00000243587</t>
  </si>
  <si>
    <t>C6orf183</t>
  </si>
  <si>
    <t>ENSG00000180596</t>
  </si>
  <si>
    <t>HIST1H2BC</t>
  </si>
  <si>
    <t>ENSG00000149295</t>
  </si>
  <si>
    <t>DRD2</t>
  </si>
  <si>
    <t>ENSG00000126804</t>
  </si>
  <si>
    <t>ZBTB1</t>
  </si>
  <si>
    <t>ENSG00000167094</t>
  </si>
  <si>
    <t>TTC16</t>
  </si>
  <si>
    <t>ENSG00000182329</t>
  </si>
  <si>
    <t>KIAA2012</t>
  </si>
  <si>
    <t>ENSG00000129535</t>
  </si>
  <si>
    <t>ENSG00000058063</t>
  </si>
  <si>
    <t>ENSG00000153707</t>
  </si>
  <si>
    <t>PTPRD</t>
  </si>
  <si>
    <t>ENSG00000149256</t>
  </si>
  <si>
    <t>ENSG00000196576</t>
  </si>
  <si>
    <t>PLXNB2</t>
  </si>
  <si>
    <t>ENSG00000174137</t>
  </si>
  <si>
    <t>FAM53A</t>
  </si>
  <si>
    <t>ENSG00000181751</t>
  </si>
  <si>
    <t>ENSG00000066777</t>
  </si>
  <si>
    <t>ARFGEF1</t>
  </si>
  <si>
    <t>ENSG00000116957</t>
  </si>
  <si>
    <t>TBCE</t>
  </si>
  <si>
    <t>ENSG00000015676</t>
  </si>
  <si>
    <t>NUDCD3</t>
  </si>
  <si>
    <t>ENSG00000052749</t>
  </si>
  <si>
    <t>RRP12</t>
  </si>
  <si>
    <t>ENSG00000157837</t>
  </si>
  <si>
    <t>SPPL3</t>
  </si>
  <si>
    <t>ENSG00000110987</t>
  </si>
  <si>
    <t>BCL7A</t>
  </si>
  <si>
    <t>ENSG00000159147</t>
  </si>
  <si>
    <t>DONSON</t>
  </si>
  <si>
    <t>ENSG00000196917</t>
  </si>
  <si>
    <t>ENSG00000179639</t>
  </si>
  <si>
    <t>FCER1A</t>
  </si>
  <si>
    <t>ENSG00000148634</t>
  </si>
  <si>
    <t>HERC4</t>
  </si>
  <si>
    <t>ENSG00000186185</t>
  </si>
  <si>
    <t>KIF18B</t>
  </si>
  <si>
    <t>ENSG00000244405</t>
  </si>
  <si>
    <t>ETV5</t>
  </si>
  <si>
    <t>ENSG00000159140</t>
  </si>
  <si>
    <t>SON</t>
  </si>
  <si>
    <t>ENSG00000131095</t>
  </si>
  <si>
    <t>ENSG00000206181</t>
  </si>
  <si>
    <t>TCEB3B</t>
  </si>
  <si>
    <t>ENSG00000155099</t>
  </si>
  <si>
    <t>TMEM55A</t>
  </si>
  <si>
    <t>ENSG00000070061</t>
  </si>
  <si>
    <t>IKBKAP</t>
  </si>
  <si>
    <t>ENSG00000204538</t>
  </si>
  <si>
    <t>PSORS1C2</t>
  </si>
  <si>
    <t>ENSG00000163285</t>
  </si>
  <si>
    <t>GABRG1</t>
  </si>
  <si>
    <t>ENSG00000128268</t>
  </si>
  <si>
    <t>MGAT3</t>
  </si>
  <si>
    <t>ENSG00000140262</t>
  </si>
  <si>
    <t>TCF12</t>
  </si>
  <si>
    <t>ENSG00000169862</t>
  </si>
  <si>
    <t>CTNND2</t>
  </si>
  <si>
    <t>ENSG00000110492</t>
  </si>
  <si>
    <t>MDK</t>
  </si>
  <si>
    <t>ENSG00000138071</t>
  </si>
  <si>
    <t>ENSG00000140386</t>
  </si>
  <si>
    <t>SCAPER</t>
  </si>
  <si>
    <t>ENSG00000196557</t>
  </si>
  <si>
    <t>CACNA1H</t>
  </si>
  <si>
    <t>ENSG00000182447</t>
  </si>
  <si>
    <t>OTOL1</t>
  </si>
  <si>
    <t>ENSG00000221823</t>
  </si>
  <si>
    <t>PPP3R1</t>
  </si>
  <si>
    <t>ENSG00000184465</t>
  </si>
  <si>
    <t>WDR27</t>
  </si>
  <si>
    <t>ENSG00000180376</t>
  </si>
  <si>
    <t>CCDC66</t>
  </si>
  <si>
    <t>ENSG00000108788</t>
  </si>
  <si>
    <t>MLX</t>
  </si>
  <si>
    <t>ENSG00000173273</t>
  </si>
  <si>
    <t>TNKS</t>
  </si>
  <si>
    <t>ENSG00000178093</t>
  </si>
  <si>
    <t>TSSK6</t>
  </si>
  <si>
    <t>ENSG00000109736</t>
  </si>
  <si>
    <t>ENSG00000180573</t>
  </si>
  <si>
    <t>HIST1H2AC</t>
  </si>
  <si>
    <t>ENSG00000134258</t>
  </si>
  <si>
    <t>VTCN1</t>
  </si>
  <si>
    <t>ENSG00000173473</t>
  </si>
  <si>
    <t>ENSG00000149131</t>
  </si>
  <si>
    <t>SERPING1</t>
  </si>
  <si>
    <t>ENSG00000146426</t>
  </si>
  <si>
    <t>TIAM2</t>
  </si>
  <si>
    <t>ENSG00000100319</t>
  </si>
  <si>
    <t>ZMAT5</t>
  </si>
  <si>
    <t>ENSG00000162885</t>
  </si>
  <si>
    <t>B3GALNT2</t>
  </si>
  <si>
    <t>ENSG00000085721</t>
  </si>
  <si>
    <t>RRN3</t>
  </si>
  <si>
    <t>ENSG00000273079</t>
  </si>
  <si>
    <t>ENSG00000133275</t>
  </si>
  <si>
    <t>CSNK1G2</t>
  </si>
  <si>
    <t>ENSG00000174871</t>
  </si>
  <si>
    <t>CNIH2</t>
  </si>
  <si>
    <t>ENSG00000119326</t>
  </si>
  <si>
    <t>CTNNAL1</t>
  </si>
  <si>
    <t>ENSG00000156304</t>
  </si>
  <si>
    <t>SCAF4</t>
  </si>
  <si>
    <t>ENSG00000130023</t>
  </si>
  <si>
    <t>ERMARD</t>
  </si>
  <si>
    <t>ENSG00000123427</t>
  </si>
  <si>
    <t>ENSG00000214700</t>
  </si>
  <si>
    <t>C12orf71</t>
  </si>
  <si>
    <t>ENSG00000043143</t>
  </si>
  <si>
    <t>JADE2</t>
  </si>
  <si>
    <t>ENSG00000115464</t>
  </si>
  <si>
    <t>ENSG00000143344</t>
  </si>
  <si>
    <t>RGL1</t>
  </si>
  <si>
    <t>ENSG00000184117</t>
  </si>
  <si>
    <t>NIPSNAP1</t>
  </si>
  <si>
    <t>ENSG00000132153</t>
  </si>
  <si>
    <t>ENSG00000183454</t>
  </si>
  <si>
    <t>GRIN2A</t>
  </si>
  <si>
    <t>ENSG00000187166</t>
  </si>
  <si>
    <t>ENSG00000188735</t>
  </si>
  <si>
    <t>TMEM120B</t>
  </si>
  <si>
    <t>ENSG00000165660</t>
  </si>
  <si>
    <t>FAM175B</t>
  </si>
  <si>
    <t>ENSG00000164022</t>
  </si>
  <si>
    <t>ENSG00000197852</t>
  </si>
  <si>
    <t>FAM212B</t>
  </si>
  <si>
    <t>ENSG00000167701</t>
  </si>
  <si>
    <t>GPT</t>
  </si>
  <si>
    <t>ENSG00000123297</t>
  </si>
  <si>
    <t>ENSG00000159479</t>
  </si>
  <si>
    <t>ENSG00000092201</t>
  </si>
  <si>
    <t>SUPT16H</t>
  </si>
  <si>
    <t>ENSG00000256053</t>
  </si>
  <si>
    <t>APOPT1</t>
  </si>
  <si>
    <t>ENSG00000170759</t>
  </si>
  <si>
    <t>KIF5B</t>
  </si>
  <si>
    <t>ENSG00000260230</t>
  </si>
  <si>
    <t>FRRS1L</t>
  </si>
  <si>
    <t>ENSG00000003147</t>
  </si>
  <si>
    <t>ENSG00000110536</t>
  </si>
  <si>
    <t>PTPMT1</t>
  </si>
  <si>
    <t>ENSG00000137449</t>
  </si>
  <si>
    <t>CPEB2</t>
  </si>
  <si>
    <t>ENSG00000088986</t>
  </si>
  <si>
    <t>DYNLL1</t>
  </si>
  <si>
    <t>ENSG00000104613</t>
  </si>
  <si>
    <t>INTS10</t>
  </si>
  <si>
    <t>ENSG00000130779</t>
  </si>
  <si>
    <t>ENSG00000198626</t>
  </si>
  <si>
    <t>RYR2</t>
  </si>
  <si>
    <t>ENSG00000114388</t>
  </si>
  <si>
    <t>ENSG00000006116</t>
  </si>
  <si>
    <t>CACNG3</t>
  </si>
  <si>
    <t>ENSG00000171303</t>
  </si>
  <si>
    <t>KCNK3</t>
  </si>
  <si>
    <t>ENSG00000105705</t>
  </si>
  <si>
    <t>SUGP1</t>
  </si>
  <si>
    <t>ENSG00000163933</t>
  </si>
  <si>
    <t>RFT1</t>
  </si>
  <si>
    <t>ENSG00000204498</t>
  </si>
  <si>
    <t>NFKBIL1</t>
  </si>
  <si>
    <t>ENSG00000058091</t>
  </si>
  <si>
    <t>CDK14</t>
  </si>
  <si>
    <t>ENSG00000173991</t>
  </si>
  <si>
    <t>TCAP</t>
  </si>
  <si>
    <t>ENSG00000186684</t>
  </si>
  <si>
    <t>CYP27C1</t>
  </si>
  <si>
    <t>ENSG00000085552</t>
  </si>
  <si>
    <t>IGSF9</t>
  </si>
  <si>
    <t>ENSG00000121753</t>
  </si>
  <si>
    <t>ADGRB2</t>
  </si>
  <si>
    <t>ENSG00000164082</t>
  </si>
  <si>
    <t>ENSG00000132874</t>
  </si>
  <si>
    <t>SLC14A2</t>
  </si>
  <si>
    <t>ENSG00000162623</t>
  </si>
  <si>
    <t>ENSG00000081138</t>
  </si>
  <si>
    <t>CDH7</t>
  </si>
  <si>
    <t>ENSG00000156265</t>
  </si>
  <si>
    <t>MAP3K7CL</t>
  </si>
  <si>
    <t>ENSG00000172803</t>
  </si>
  <si>
    <t>SNX32</t>
  </si>
  <si>
    <t>ENSG00000137259</t>
  </si>
  <si>
    <t>ENSG00000168802</t>
  </si>
  <si>
    <t>CHTF8</t>
  </si>
  <si>
    <t>ENSG00000196126</t>
  </si>
  <si>
    <t>HLA-DRB1</t>
  </si>
  <si>
    <t>ENSG00000167491</t>
  </si>
  <si>
    <t>GATAD2A</t>
  </si>
  <si>
    <t>ENSG00000133315</t>
  </si>
  <si>
    <t>MACROD1</t>
  </si>
  <si>
    <t>ENSG00000146109</t>
  </si>
  <si>
    <t>ENSG00000118557</t>
  </si>
  <si>
    <t>ENSG00000176463</t>
  </si>
  <si>
    <t>SLCO3A1</t>
  </si>
  <si>
    <t>ENSG00000108176</t>
  </si>
  <si>
    <t>DNAJC12</t>
  </si>
  <si>
    <t>ENSG00000175115</t>
  </si>
  <si>
    <t>PACS1</t>
  </si>
  <si>
    <t>ENSG00000113318</t>
  </si>
  <si>
    <t>MSH3</t>
  </si>
  <si>
    <t>ENSG00000183844</t>
  </si>
  <si>
    <t>FAM3B</t>
  </si>
  <si>
    <t>ENSG00000164500</t>
  </si>
  <si>
    <t>C7orf72</t>
  </si>
  <si>
    <t>ENSG00000103227</t>
  </si>
  <si>
    <t>LMF1</t>
  </si>
  <si>
    <t>ENSG00000140600</t>
  </si>
  <si>
    <t>SH3GL3</t>
  </si>
  <si>
    <t>ENSG00000160404</t>
  </si>
  <si>
    <t>TOR2A</t>
  </si>
  <si>
    <t>ENSG00000196776</t>
  </si>
  <si>
    <t>CD47</t>
  </si>
  <si>
    <t>ENSG00000261701</t>
  </si>
  <si>
    <t>ENSG00000137266</t>
  </si>
  <si>
    <t>SLC22A23</t>
  </si>
  <si>
    <t>ENSG00000213563</t>
  </si>
  <si>
    <t>C8orf82</t>
  </si>
  <si>
    <t>ENSG00000153250</t>
  </si>
  <si>
    <t>RBMS1</t>
  </si>
  <si>
    <t>ENSG00000104343</t>
  </si>
  <si>
    <t>UBE2W</t>
  </si>
  <si>
    <t>ENSG00000226979</t>
  </si>
  <si>
    <t>LTA</t>
  </si>
  <si>
    <t>ENSG00000152932</t>
  </si>
  <si>
    <t>RAB3C</t>
  </si>
  <si>
    <t>ENSG00000140694</t>
  </si>
  <si>
    <t>PARN</t>
  </si>
  <si>
    <t>ENSG00000156603</t>
  </si>
  <si>
    <t>MED19</t>
  </si>
  <si>
    <t>ENSG00000198862</t>
  </si>
  <si>
    <t>LTN1</t>
  </si>
  <si>
    <t>ENSG00000134533</t>
  </si>
  <si>
    <t>ENSG00000078403</t>
  </si>
  <si>
    <t>MLLT10</t>
  </si>
  <si>
    <t>ENSG00000144283</t>
  </si>
  <si>
    <t>PKP4</t>
  </si>
  <si>
    <t>ENSG00000067715</t>
  </si>
  <si>
    <t>SYT1</t>
  </si>
  <si>
    <t>BAI2</t>
  </si>
  <si>
    <t>ENSG00000104907</t>
  </si>
  <si>
    <t>ENSG00000104055</t>
  </si>
  <si>
    <t>TGM5</t>
  </si>
  <si>
    <t>ENSG00000048540</t>
  </si>
  <si>
    <t>LMO3</t>
  </si>
  <si>
    <t>ENSG00000159495</t>
  </si>
  <si>
    <t>TGM7</t>
  </si>
  <si>
    <t>ENSG00000144847</t>
  </si>
  <si>
    <t>IGSF11</t>
  </si>
  <si>
    <t>ENSG00000103769</t>
  </si>
  <si>
    <t>RAB11A</t>
  </si>
  <si>
    <t>ENSG00000114737</t>
  </si>
  <si>
    <t>ENSG00000169783</t>
  </si>
  <si>
    <t>ENSG00000269064</t>
  </si>
  <si>
    <t>AL160286.1</t>
  </si>
  <si>
    <t>ENSG00000188636</t>
  </si>
  <si>
    <t>LDOC1L</t>
  </si>
  <si>
    <t>ENSG00000133422</t>
  </si>
  <si>
    <t>MORC2</t>
  </si>
  <si>
    <t>ENSG00000175455</t>
  </si>
  <si>
    <t>ENSG00000176046</t>
  </si>
  <si>
    <t>ENSG00000181195</t>
  </si>
  <si>
    <t>ENSG00000111011</t>
  </si>
  <si>
    <t>ENSG00000219545</t>
  </si>
  <si>
    <t>ENSG00000168803</t>
  </si>
  <si>
    <t>ADAL</t>
  </si>
  <si>
    <t>ENSG00000122515</t>
  </si>
  <si>
    <t>ZMIZ2</t>
  </si>
  <si>
    <t>ENSG00000129158</t>
  </si>
  <si>
    <t>SERGEF</t>
  </si>
  <si>
    <t>ENSG00000155093</t>
  </si>
  <si>
    <t>PTPRN2</t>
  </si>
  <si>
    <t>ENSG00000168264</t>
  </si>
  <si>
    <t>IRF2BP2</t>
  </si>
  <si>
    <t>ENSG00000168036</t>
  </si>
  <si>
    <t>CTNNB1</t>
  </si>
  <si>
    <t>ENSG00000137822</t>
  </si>
  <si>
    <t>TUBGCP4</t>
  </si>
  <si>
    <t>ENSG00000137842</t>
  </si>
  <si>
    <t>TMEM62</t>
  </si>
  <si>
    <t>ENSG00000187164</t>
  </si>
  <si>
    <t>KIAA1598</t>
  </si>
  <si>
    <t>ENSG00000162779</t>
  </si>
  <si>
    <t>AXDND1</t>
  </si>
  <si>
    <t>ENSG00000108433</t>
  </si>
  <si>
    <t>ENSG00000172409</t>
  </si>
  <si>
    <t>CLP1</t>
  </si>
  <si>
    <t>ENSG00000067369</t>
  </si>
  <si>
    <t>TP53BP1</t>
  </si>
  <si>
    <t>ENSG00000262633</t>
  </si>
  <si>
    <t>ENSG00000168090</t>
  </si>
  <si>
    <t>ENSG00000116127</t>
  </si>
  <si>
    <t>ALMS1</t>
  </si>
  <si>
    <t>ENSG00000166947</t>
  </si>
  <si>
    <t>EPB42</t>
  </si>
  <si>
    <t>ENSG00000123908</t>
  </si>
  <si>
    <t>AGO2</t>
  </si>
  <si>
    <t>ENSG00000065371</t>
  </si>
  <si>
    <t>ENSG00000140265</t>
  </si>
  <si>
    <t>ZSCAN29</t>
  </si>
  <si>
    <t>ENSG00000166963</t>
  </si>
  <si>
    <t>MAP1A</t>
  </si>
  <si>
    <t>ENSG00000090432</t>
  </si>
  <si>
    <t>MUL1</t>
  </si>
  <si>
    <t>ENSG00000033030</t>
  </si>
  <si>
    <t>ENSG00000272897</t>
  </si>
  <si>
    <t>ENSG00000091844</t>
  </si>
  <si>
    <t>RGS17</t>
  </si>
  <si>
    <t>ENSG00000244462</t>
  </si>
  <si>
    <t>ENSG00000166793</t>
  </si>
  <si>
    <t>YPEL4</t>
  </si>
  <si>
    <t>GeneSet</t>
  </si>
  <si>
    <t>N_genes</t>
  </si>
  <si>
    <t>N_overlap</t>
  </si>
  <si>
    <t>adjP</t>
  </si>
  <si>
    <t>genes</t>
  </si>
  <si>
    <t>link</t>
  </si>
  <si>
    <t>GOBP_GENERATION_OF_NEURONS</t>
  </si>
  <si>
    <t>CDC20:SZT2:PTPRF:KDM4A:ARTN:LRP8:DAB1:NEGR1:PLXNA2:SDCCAG8:BCL11A:PEX13:BMPR2:ERBB4:VWC2L:DOCK10:GIGYF2:NGEF:MAP4:NCKIPSD:LAMB2:RHOA:DAG1:AMIGO3:GMPPB:SEMA3F:GNAT1:LPHN3:GPM6A:ZSWIM6:MEF2C:EFNA5:DBN1:PHACTR1:LST1:SDK1:AUTS2:STYXL1:TSC22D4:NYAP1:CDK5:EXT1:PRKG1:KCNIP2:PITX3:PSD:TSKU:OPCML:SOX5:STK24:PRKD1:BCL11B:IST1:MAPT:SEPT4:CDH2:RIT2:DCC:TCF4:RAB3A:LZTS3:CDH4</t>
  </si>
  <si>
    <t>http://www.gsea-msigdb.org/gsea/msigdb/human/geneset/GOBP_GENERATION_OF_NEURONS</t>
  </si>
  <si>
    <t>GOBP_NEUROGENESIS</t>
  </si>
  <si>
    <t>CDC20:SZT2:PTPRF:KDM4A:ARTN:LRP8:DAB1:NEGR1:PLXNA2:SDCCAG8:BCL11A:PEX13:BMPR2:ERBB4:VWC2L:DOCK10:GIGYF2:NGEF:RARB:MAP4:NCKIPSD:LAMB2:RHOA:DAG1:AMIGO3:GMPPB:SEMA3F:GNAT1:LPHN3:GPM6A:ZSWIM6:MEF2C:EFNA5:DBN1:PHACTR1:LST1:MARCKS:SDK1:AUTS2:STYXL1:TSC22D4:NYAP1:CDK5:EXT1:PRKG1:KCNIP2:PITX3:PSD:TSKU:OPCML:SOX5:ERBB3:STK24:PRMT5:PRKD1:BCL11B:PRTG:KAT8:IST1:MAPT:SEPT4:CDH2:RIT2:DCC:TCF4:RAB3A:LZTS3:CDH4</t>
  </si>
  <si>
    <t>http://www.gsea-msigdb.org/gsea/msigdb/human/geneset/GOBP_NEUROGENESIS</t>
  </si>
  <si>
    <t>GOBP_SYNAPSE_ORGANIZATION</t>
  </si>
  <si>
    <t>CDC20:PTPRF:LRP8:NEGR1:ERBB4:DOCK10:NGEF:LAMB2:RHOA:DAG1:BSN:AMIGO3:GMPPB:CAMKV:SEMA3F:LPHN3:GPM6A:MEF2C:EFNA5:PCDHGC4:PCDHGC5:DBN1:SDK1:CDK5:PCDH17:ACTN1:CLN3:CLN3:MAPT:CDH2:RAB3A:LZTS3</t>
  </si>
  <si>
    <t>http://www.gsea-msigdb.org/gsea/msigdb/human/geneset/GOBP_SYNAPSE_ORGANIZATION</t>
  </si>
  <si>
    <t>GOBP_NEURON_DEVELOPMENT</t>
  </si>
  <si>
    <t>CDC20:SZT2:PTPRF:ARTN:LRP8:DAB1:NEGR1:PLXNA2:BCL11A:BMPR2:DOCK10:NGEF:MAP4:NCKIPSD:LAMB2:RHOA:DAG1:AMIGO3:GMPPB:SEMA3F:GNAT1:GPM6A:MEF2C:EFNA5:DBN1:PHACTR1:LST1:SDK1:AUTS2:STYXL1:TSC22D4:NYAP1:CDK5:EXT1:PRKG1:KCNIP2:PITX3:PSD:TSKU:OPCML:STK24:PRKD1:BCL11B:IST1:MAPT:CDH2:RIT2:DCC:RAB3A:LZTS3:CDH4</t>
  </si>
  <si>
    <t>http://www.gsea-msigdb.org/gsea/msigdb/human/geneset/GOBP_NEURON_DEVELOPMENT</t>
  </si>
  <si>
    <t>GOBP_REGULATION_OF_CELL_PROJECTION_ORGANIZATION</t>
  </si>
  <si>
    <t>CDC20:PTPRF:LRP8:DAB1:NEGR1:PLXNA2:SDCCAG8:BCL11A:BMPR2:NGEF:TBC1D5:MAP4:NCKIPSD:RHOA:AMIGO3:GMPPB:SEMA3F:GPM6A:EFNA5:DBN1:AUTS2:STYXL1:CDK5:TSKU:MPHOSPH9:STK24:PRKD1:CLN3:CLN3:RABEP2:IST1:PLEKHM1:MAPT:CDH2:RIT2:DCC:LZTS3:CDH4</t>
  </si>
  <si>
    <t>http://www.gsea-msigdb.org/gsea/msigdb/human/geneset/GOBP_REGULATION_OF_CELL_PROJECTION_ORGANIZATION</t>
  </si>
  <si>
    <t>GOBP_REGULATION_OF_NEURON_PROJECTION_DEVELOPMENT</t>
  </si>
  <si>
    <t>CDC20:PTPRF:LRP8:DAB1:NEGR1:PLXNA2:BCL11A:BMPR2:NGEF:NCKIPSD:RHOA:AMIGO3:GMPPB:SEMA3F:EFNA5:DBN1:STYXL1:CDK5:TSKU:STK24:PRKD1:IST1:MAPT:CDH2:RIT2:DCC:LZTS3:CDH4</t>
  </si>
  <si>
    <t>http://www.gsea-msigdb.org/gsea/msigdb/human/geneset/GOBP_REGULATION_OF_NEURON_PROJECTION_DEVELOPMENT</t>
  </si>
  <si>
    <t>GOBP_CELL_JUNCTION_ORGANIZATION</t>
  </si>
  <si>
    <t>CDC20:PTPRF:LRP8:NEGR1:ERBB4:DOCK10:NGEF:LAMB2:RHOA:DAG1:BSN:AMIGO3:GMPPB:CAMKV:SEMA3F:LPHN3:GPM6A:MEF2C:EFNA5:PCDHGC4:PCDHGC5:DBN1:SDK1:CLDN15:CDK5:EXT1:PCDH17:AJUBA:ACTN1:CLN3:CLN3:MARVELD3:CDH13:MAPT:CDH2:RAB3A:LZTS3:CDH4</t>
  </si>
  <si>
    <t>http://www.gsea-msigdb.org/gsea/msigdb/human/geneset/GOBP_CELL_JUNCTION_ORGANIZATION</t>
  </si>
  <si>
    <t>GOBP_CELL_PROJECTION_ORGANIZATION</t>
  </si>
  <si>
    <t>CDC20:SZT2:PTPRF:ARTN:LRP8:DAB1:NEGR1:PLXNA2:SDCCAG8:BCL11A:BMPR2:DOCK10:NGEF:TBC1D5:MAP4:NCKIPSD:LAMB2:RHOA:DAG1:AMIGO3:GMPPB:SEMA3F:GPM6A:MEF2C:EFNA5:NME5:DBN1:PHACTR1:LST1:SDK1:AUTS2:STYXL1:TSC22D4:NYAP1:CDK5:EXT1:CDC14B:PRKG1:GBF1:PSD:TSKU:MPHOSPH9:RILPL2:STK24:AJUBA:PRKD1:BCL11B:CLN3:CLN3:SH2B1:RABEP2:IST1:CDH13:PLEKHM1:MAPT:CDH2:RIT2:DCC:RAB3A:LZTS3:CDH4</t>
  </si>
  <si>
    <t>http://www.gsea-msigdb.org/gsea/msigdb/human/geneset/GOBP_CELL_PROJECTION_ORGANIZATION</t>
  </si>
  <si>
    <t>GOBP_CELL_MORPHOGENESIS_INVOLVED_IN_DIFFERENTIATION</t>
  </si>
  <si>
    <t>MPL:SZT2:ARTN:LRP8:DAB1:PLXNA2:BMPR2:DOCK10:NGEF:LAMB2:DAG1:SEMA3F:MEF2C:EFNA5:DBN1:PHACTR1:AUTS2:PLOD3:CDK5:EXT1:PRKG1:TSKU:RILPL2:ACTN1:BCL11B:IST1:MAPT:CDH2:DCC:RAB3A:LZTS3:CDH4</t>
  </si>
  <si>
    <t>http://www.gsea-msigdb.org/gsea/msigdb/human/geneset/GOBP_CELL_MORPHOGENESIS_INVOLVED_IN_DIFFERENTIATION</t>
  </si>
  <si>
    <t>GOBP_CELL_MORPHOGENESIS</t>
  </si>
  <si>
    <t>MPL:SZT2:ARTN:LRP8:DAB1:PLXNA2:BCL11A:BMPR2:DOCK10:NGEF:LAMB2:RHOA:DAG1:SEMA3F:GPM6A:MEF2C:EFNA5:DBN1:PHACTR1:LST1:AUTS2:TSC22D4:NYAP1:PLOD3:CDK5:EXT1:PRKG1:TSKU:RILPL2:ACTN1:BCL11B:IST1:CDH13:MAPT:CDH2:DCC:RAB3A:LZTS3:STK4:CDH4</t>
  </si>
  <si>
    <t>http://www.gsea-msigdb.org/gsea/msigdb/human/geneset/GOBP_CELL_MORPHOGENESIS</t>
  </si>
  <si>
    <t>GOBP_CELL_PART_MORPHOGENESIS</t>
  </si>
  <si>
    <t>SZT2:ARTN:LRP8:DAB1:PLXNA2:BCL11A:BMPR2:DOCK10:NGEF:LAMB2:RHOA:DAG1:SEMA3F:GPM6A:EFNA5:DBN1:PHACTR1:AUTS2:TSC22D4:NYAP1:CDK5:EXT1:PRKG1:TSKU:BCL11B:IST1:MAPT:CDH2:DCC:RAB3A:LZTS3:CDH4</t>
  </si>
  <si>
    <t>http://www.gsea-msigdb.org/gsea/msigdb/human/geneset/GOBP_CELL_PART_MORPHOGENESIS</t>
  </si>
  <si>
    <t>GOBP_CELL_CELL_ADHESION_VIA_PLASMA_MEMBRANE_ADHESION_MOLECULES</t>
  </si>
  <si>
    <t>PTPRF:DAB1:CELSR3:AMIGO3:GMPPB:CDHR4:CADM2:LPHN3:EFNA5:PCDHGC4:PCDHGC5:SDK1:CLDN15:CADM1:PCDH17:PCDH9:AJUBA:CDH13:CDH2:CDH4</t>
  </si>
  <si>
    <t>http://www.gsea-msigdb.org/gsea/msigdb/human/geneset/GOBP_CELL_CELL_ADHESION_VIA_PLASMA_MEMBRANE_ADHESION_MOLECULES</t>
  </si>
  <si>
    <t>GOBP_REGULATION_OF_SYNAPSE_STRUCTURE_OR_ACTIVITY</t>
  </si>
  <si>
    <t>CDC20:LRP8:NEGR1:NGEF:RHOA:DAG1:AMIGO3:GMPPB:CAMKV:SEMA3F:GPM6A:MEF2C:EFNA5:DBN1:CDK5:CLN3:CLN3:CDH2:LZTS3</t>
  </si>
  <si>
    <t>http://www.gsea-msigdb.org/gsea/msigdb/human/geneset/GOBP_REGULATION_OF_SYNAPSE_STRUCTURE_OR_ACTIVITY</t>
  </si>
  <si>
    <t>GOBP_CELLULAR_COMPONENT_MORPHOGENESIS</t>
  </si>
  <si>
    <t>SZT2:ARTN:LRP8:DAB1:LMOD1:PLXNA2:BCL11A:BMPR2:DOCK10:NGEF:LAMB2:RHOA:DAG1:SEMA3F:GPM6A:EFNA5:DBN1:PHACTR1:AUTS2:TSC22D4:NYAP1:CDK5:EXT1:PRKG1:TSKU:BCL11B:IST1:SPPL2C:MAPT:CDH2:DCC:RAB3A:LZTS3:CDH4</t>
  </si>
  <si>
    <t>http://www.gsea-msigdb.org/gsea/msigdb/human/geneset/GOBP_CELLULAR_COMPONENT_MORPHOGENESIS</t>
  </si>
  <si>
    <t>GOBP_DEVELOPMENTAL_CELL_GROWTH</t>
  </si>
  <si>
    <t>BCL11A:BMPR2:LAMB2:SEMA3F:FOXP1:EFNA5:AUTS2:TSC22D4:CDK5:EXT1:PRKG1:KMT2D:IST1:MAPT:DCC:CDH4</t>
  </si>
  <si>
    <t>http://www.gsea-msigdb.org/gsea/msigdb/human/geneset/GOBP_DEVELOPMENTAL_CELL_GROWTH</t>
  </si>
  <si>
    <t>GOBP_DEVELOPMENTAL_GROWTH</t>
  </si>
  <si>
    <t>BCL11A:BMPR2:ERBB4:GIGYF2:RARB:LAMB2:GPX1:DAG1:SEMA3F:FOXP1:MEF2C:EFNA5:WWC1:ESR1:AUTS2:POR:TSC22D4:CDK5:EXT1:PRKG1:TSKU:KMT2D:SMPD3:IST1:MAPT:DCC:STK4:CDH4:LARGE</t>
  </si>
  <si>
    <t>http://www.gsea-msigdb.org/gsea/msigdb/human/geneset/GOBP_DEVELOPMENTAL_GROWTH</t>
  </si>
  <si>
    <t>GOBP_DENDRITE_DEVELOPMENT</t>
  </si>
  <si>
    <t>CDC20:LRP8:DAB1:BCL11A:DOCK10:NGEF:RHOA:MEF2C:DBN1:PHACTR1:LST1:SDK1:CDK5:PRKG1:DCC:LZTS3</t>
  </si>
  <si>
    <t>http://www.gsea-msigdb.org/gsea/msigdb/human/geneset/GOBP_DENDRITE_DEVELOPMENT</t>
  </si>
  <si>
    <t>GOBP_NEURON_MIGRATION</t>
  </si>
  <si>
    <t>DAB1:SDCCAG8:PEX13:RHOA:LPHN3:GPM6A:MEF2C:PHACTR1:AUTS2:CDK5:PRKG1:SEPT4:DCC</t>
  </si>
  <si>
    <t>http://www.gsea-msigdb.org/gsea/msigdb/human/geneset/GOBP_NEURON_MIGRATION</t>
  </si>
  <si>
    <t>GOBP_AXON_DEVELOPMENT</t>
  </si>
  <si>
    <t>SZT2:PTPRF:ARTN:DAB1:PLXNA2:BMPR2:LAMB2:DAG1:SEMA3F:EFNA5:AUTS2:CDK5:EXT1:PRKG1:TSKU:STK24:BCL11B:IST1:MAPT:CDH2:DCC:RAB3A:CDH4</t>
  </si>
  <si>
    <t>http://www.gsea-msigdb.org/gsea/msigdb/human/geneset/GOBP_AXON_DEVELOPMENT</t>
  </si>
  <si>
    <t>GOBP_DEVELOPMENTAL_GROWTH_INVOLVED_IN_MORPHOGENESIS</t>
  </si>
  <si>
    <t>BCL11A:BMPR2:LAMB2:SEMA3F:EFNA5:ESR1:AUTS2:TSC22D4:CDK5:EXT1:PRKG1:IST1:MAPT:DCC:CDH4</t>
  </si>
  <si>
    <t>http://www.gsea-msigdb.org/gsea/msigdb/human/geneset/GOBP_DEVELOPMENTAL_GROWTH_INVOLVED_IN_MORPHOGENESIS</t>
  </si>
  <si>
    <t>GOBP_CENTRAL_NERVOUS_SYSTEM_DEVELOPMENT</t>
  </si>
  <si>
    <t>SZT2:KDM4A:LRP8:DAB1:NEGR1:PLXNA2:PEX13:ERBB4:GIGYF2:RARB:LAMB2:RHOA:DAG1:AMIGO3:GMPPB:SEMA3F:FOXP1:CADM2:LPHN3:ZSWIM6:NME5:PHACTR1:ATXN1:BAG6:MARCKS:POU6F2:CDK5:EXT1:PRKG1:PITX3:TSKU:CADM1:PRMT5:BCL11B:ATXN1L:MAPT:CDH2:DCC:NCOA6:STK4</t>
  </si>
  <si>
    <t>http://www.gsea-msigdb.org/gsea/msigdb/human/geneset/GOBP_CENTRAL_NERVOUS_SYSTEM_DEVELOPMENT</t>
  </si>
  <si>
    <t>GOBP_HOMOPHILIC_CELL_ADHESION_VIA_PLASMA_MEMBRANE_ADHESION_MOLECULES</t>
  </si>
  <si>
    <t>CELSR3:CDHR4:CADM2:PCDHGC4:PCDHGC5:SDK1:CADM1:PCDH17:PCDH9:CDH13:CDH2:CDH4</t>
  </si>
  <si>
    <t>http://www.gsea-msigdb.org/gsea/msigdb/human/geneset/GOBP_HOMOPHILIC_CELL_ADHESION_VIA_PLASMA_MEMBRANE_ADHESION_MOLECULES</t>
  </si>
  <si>
    <t>GOBP_GROWTH</t>
  </si>
  <si>
    <t>BCL11A:BMPR2:ERBB4:GIGYF2:RARB:IP6K2:LAMB2:GPX1:RHOA:DAG1:SEMA3F:HYAL1:FOXP1:MEF2C:EFNA5:WWC1:ESR1:AUTS2:POR:TSC22D4:CDK5:EXT1:PRKG1:TEAD1:TSKU:KMT2D:SMPD3:IST1:MAPT:DCC:ITCH:STK4:CDH4:LARGE</t>
  </si>
  <si>
    <t>http://www.gsea-msigdb.org/gsea/msigdb/human/geneset/GOBP_GROWTH</t>
  </si>
  <si>
    <t>GOBP_ENDOCHONDRAL_BONE_MORPHOGENESIS</t>
  </si>
  <si>
    <t>BMPR2:RARB:MEF2C:POR:EXT1:TSKU:SMPD3</t>
  </si>
  <si>
    <t>http://www.gsea-msigdb.org/gsea/msigdb/human/geneset/GOBP_ENDOCHONDRAL_BONE_MORPHOGENESIS</t>
  </si>
  <si>
    <t>GOBP_SYNAPTIC_VESICLE_CLUSTERING</t>
  </si>
  <si>
    <t>BSN:PCDH17:CDH2:RAB3A</t>
  </si>
  <si>
    <t>http://www.gsea-msigdb.org/gsea/msigdb/human/geneset/GOBP_SYNAPTIC_VESICLE_CLUSTERING</t>
  </si>
  <si>
    <t>GOBP_REGULATION_OF_AXONOGENESIS</t>
  </si>
  <si>
    <t>DAB1:PLXNA2:BMPR2:SEMA3F:EFNA5:CDK5:IST1:MAPT:CDH2:DCC:CDH4</t>
  </si>
  <si>
    <t>http://www.gsea-msigdb.org/gsea/msigdb/human/geneset/GOBP_REGULATION_OF_AXONOGENESIS</t>
  </si>
  <si>
    <t>GOBP_TELENCEPHALON_DEVELOPMENT</t>
  </si>
  <si>
    <t>SZT2:LRP8:DAB1:PEX13:ERBB4:RARB:RHOA:FOXP1:ZSWIM6:PHACTR1:CDK5:EXT1:TSKU:BCL11B:CDH2</t>
  </si>
  <si>
    <t>http://www.gsea-msigdb.org/gsea/msigdb/human/geneset/GOBP_TELENCEPHALON_DEVELOPMENT</t>
  </si>
  <si>
    <t xml:space="preserve">*Pathways were taken from GO biological processes (MsigDB c5) using FUMA. N_genes indicates the number of genes in each gene set, N_overlap indicates the number of genes associated with educational attainment that overlapped with the gene set. adjP shows the adjusted FDR adjusted P value. </t>
  </si>
  <si>
    <t>RERE:FOXO6:CDC20:SZT2:PTPRF:KDM4A:ARTN:DAB1:NEGR1:LHX8:AMIGO1:RAP1A:IGSF9:TBCE:SDCCAG8:ALK:NRXN1:CCDC88A:BCL11A:PEX13:CTNNA2:TBR1:ZNF804A:ERBB4:VWC2L:DOCK10:NYAP2:GIGYF2:NGEF:CSPG5:MAP4:NCKIPSD:LAMB2:RHOA:DAG1:AMIGO3:GMPPB:SEMA3F:GNAT1:KALRN:EPHA5:GPM6A:CTNND2:ZSWIM6:MEF2C:EFNA5:SPOCK1:GABRB2:TENM2:DBN1:PHACTR1:ABT1:LST1:TNXB:FUT9:TIAM2:SDK1:DFNA5:VWC2:AUTS2:TSC22D4:NYAP1:CUX1:PTN:RIMS2:EXT1:BAI1:PTPRD:NFIB:CAMK1D:KIF5B:PRKG1:ANK3:FGF8:KCNIP2:PITX3:PSD:LRRC4C:MDK:TSKU:TENM4:MTMR2:CNTN5:DRD2:OPCML:SOX5:SYT1:STK24:PRKD1:SEMA6D:TCF12:SH3GL3:SALL1:IST1:FBXO31:MED1:NAGLU:GFAP:MAPT:CDH2:SKOR2:DCC:TCF4:PIN1:CDH4:NCAM2:SOD1:PLXNB2:SHANK3</t>
  </si>
  <si>
    <t>RERE:FOXO6:CDC20:SZT2:PTPRF:KDM4A:ARTN:DAB1:NEGR1:LHX8:AMIGO1:RAP1A:IGSF9:TBCE:SDCCAG8:ALK:NRXN1:CCDC88A:BCL11A:PEX13:PPP3R1:CTNNA2:TBR1:ZNF804A:ERBB4:VWC2L:DOCK10:NYAP2:GIGYF2:NGEF:CSPG5:MAP4:NCKIPSD:LAMB2:RHOA:DAG1:AMIGO3:GMPPB:SEMA3F:GNAT1:KALRN:EPHA5:GPM6A:CTNND2:ZSWIM6:MEF2C:EFNA5:MAN2A1:SPOCK1:GABRB2:TENM2:DBN1:PHACTR1:ABT1:LTA:LST1:TNXB:FUT9:TIAM2:SDK1:DFNA5:VWC2:AUTS2:TSC22D4:NYAP1:CUX1:PTN:RIMS2:EXT1:BAI1:PTPRD:NFIB:BRINP1:LAMC3:CAMK1D:KIF5B:PRKG1:ANK3:FGF8:KCNIP2:PITX3:PSD:LRRC4C:MDK:TSKU:TENM4:MTMR2:CNTN5:DRD2:OPCML:SOX5:ERBB3:SYT1:STK24:PRMT5:PRKD1:SEMA6D:PRTG:TCF12:SH3GL3:GRIN2A:SALL1:IST1:FBXO31:HES7:MED1:NAGLU:GFAP:MAPT:CDH2:SKOR2:DCC:TCF4:PIN1:CDH4:NCAM2:SOD1:NF2:PLXNB2:SHANK3</t>
  </si>
  <si>
    <t>RERE:FOXO6:CDC20:SZT2:PTPRF:ARTN:DAB1:NEGR1:LHX8:AMIGO1:RAP1A:IGSF9:TBCE:ALK:NRXN1:CCDC88A:BCL11A:CTNNA2:TBR1:ZNF804A:DOCK10:NYAP2:NGEF:CSPG5:MAP4:NCKIPSD:LAMB2:RHOA:DAG1:AMIGO3:GMPPB:SEMA3F:GNAT1:KALRN:EPHA5:GPM6A:CTNND2:MEF2C:EFNA5:SPOCK1:GABRB2:TENM2:DBN1:PHACTR1:LST1:TNXB:FUT9:TIAM2:SDK1:AUTS2:TSC22D4:NYAP1:CUX1:PTN:RIMS2:EXT1:BAI1:PTPRD:NFIB:CAMK1D:KIF5B:PRKG1:ANK3:KCNIP2:PITX3:PSD:LRRC4C:MDK:TSKU:TENM4:MTMR2:CNTN5:DRD2:OPCML:SYT1:STK24:PRKD1:SEMA6D:IST1:FBXO31:NAGLU:GFAP:MAPT:CDH2:SKOR2:DCC:CDH4:NCAM2:SOD1:PLXNB2:SHANK3</t>
  </si>
  <si>
    <t>CDC20:PTPRF:NFIA:NEGR1:SORT1:AMIGO1:IGSF9:NRXN1:CTNNA2:ZNF804A:ERBB4:DOCK10:NGEF:LAMB2:RHOA:DAG1:BSN:AMIGO3:GMPPB:CAMKV:SEMA3F:GPM6A:CTNND2:CDH9:MEF2C:EFNA5:GABRB2:DBN1:SDK1:BAI1:LRRC24:PTPRD:FRRS1L:ANK3:LRRC4C:MTMR2:CNTN5:DRD2:GRIN2B:STK38L:PCDH17:ACTN1:GABRB3:CLN3:CLN3:CDH8:MAPT:CDH2:PIN1:STAU1:PLXNB2:SHANK3</t>
  </si>
  <si>
    <t>CDC20:PTPRF:NFIA:NEGR1:SORT1:AMIGO1:RAP1A:IGSF9:NRXN1:CTNNA2:PKP4:ZNF804A:ERBB4:DOCK10:NGEF:LAMB2:RHOA:DAG1:BSN:AMIGO3:GMPPB:CAMKV:SEMA3F:ADD1:GPM6A:CTNND2:CDH9:MEF2C:EFNA5:GABRB2:DBN1:DST:SDK1:EXT1:BAI1:LRRC24:PTPRD:FRRS1L:ANK3:LRRC4C:CTNND1:MTMR2:CNTN5:DRD2:GRIN2B:STK38L:PCDH17:AJUBA:ACTN1:GABRB3:CLN3:CLN3:CDH8:CDH13:GJC1:MAPT:CDH2:CDH7:PIN1:STAU1:CDH4:NF2:PLXNB2:SHANK3</t>
  </si>
  <si>
    <t>RERE:FOXO6:CDC20:SZT2:PTPRF:ARTN:DAB1:NEGR1:AMIGO1:RAP1A:IGSF9:TBCE:SDCCAG8:ALK:NRXN1:CCDC88A:BCL11A:ACTR2:WDR92:CTNNA2:TBR1:ZNF804A:CUL3:DOCK10:NYAP2:NGEF:CSPG5:MAP4:NCKIPSD:LAMB2:RHOA:DAG1:AMIGO3:GMPPB:SEMA3F:CCDC66:KALRN:HTT:EPHA5:TTC29:GPM6A:CTNND2:MEF2C:C5orf30:EFNA5:SPOCK1:TENM2:DBN1:PHACTR1:LST1:TNXB:C6ORF165:C6orf165:FUT9:TIAM2:SDK1:NUDCD3:AUTS2:TSC22D4:NYAP1:CUX1:PTN:RIMS2:EXT1:BAI1:PTPRD:NFIB:CAMK1D:KIF5B:PRKG1:ANK3:GBF1:PSD:LRRC4C:MDK:ARAP1:TSKU:MTMR2:CNTN5:DRD2:GRIN2B:SYT1:DYNLL1:MPHOSPH9:RILPL2:STK24:AJUBA:PRKD1:SEMA6D:CLN3:CLN3:SH2B1:RABEP2:IST1:CDH13:FBXO31:GFAP:PLEKHM1:MAPT:CDH2:SKOR2:DCC:CDH4:NCAM2:SOD1:PLXNB2:SHANK3</t>
  </si>
  <si>
    <t>RERE:MPL:SZT2:ARTN:DAB1:AMIGO1:STRIP1:IGSF9:TBCE:NRXN1:BCL11A:CTNNA2:TBR1:CUL3:DOCK10:NYAP2:NGEF:CSPG5:LAMB2:RHOA:DAG1:SEMA3F:KALRN:EPHA5:GPM6A:CTNND2:CDH9:MEF2C:EFNA5:DBN1:PHACTR1:LST1:TIAM2:AUTS2:TSC22D4:NYAP1:CUX1:PTN:RIMS2:EXT1:BAI1:PTPRD:NFIB:KIF5B:PRKG1:ANK3:LRRC4C:MDK:ARAP1:TSKU:CNTN5:DRD2:SYT1:RILPL2:ACTN1:SEMA6D:CDH8:IST1:CDH13:FBXO31:MED1:MAPT:CDH2:SKOR2:DCC:CDH7:STK4:CDH4:SOD1:NF2:PLXNB2:SHANK3</t>
  </si>
  <si>
    <t>RERE:SZT2:ARTN:DAB1:AMIGO1:IGSF9:TBCE:NRXN1:BCL11A:CTNNA2:TBR1:DOCK10:NYAP2:NGEF:CSPG5:LAMB2:RHOA:DAG1:SEMA3F:KALRN:EPHA5:GPM6A:CTNND2:EFNA5:DBN1:PHACTR1:TIAM2:AUTS2:TSC22D4:NYAP1:CUX1:PTN:RIMS2:EXT1:BAI1:PTPRD:NFIB:KIF5B:PRKG1:ANK3:LRRC4C:MDK:TSKU:CNTN5:DRD2:SYT1:SEMA6D:IST1:FBXO31:MAPT:CDH2:SKOR2:DCC:CDH4:PLXNB2:SHANK3</t>
  </si>
  <si>
    <t>RERE:SZT2:ARTN:DAB1:AMIGO1:IGSF9:LMOD1:TBCE:NRXN1:BCL11A:CTNNA2:TBR1:DOCK10:NYAP2:NGEF:CSPG5:LAMB2:RHOA:DAG1:SEMA3F:KALRN:EPHA5:GPM6A:CTNND2:EFNA5:DBN1:PHACTR1:TIAM2:ZPBP:AUTS2:TSC22D4:NYAP1:CUX1:PTN:RIMS2:EXT1:BAI1:PTPRD:NFIB:KIF5B:PRKG1:ANK3:LRRC4C:MDK:TSKU:TENM4:MTMR2:CNTN5:DRD2:SYT1:SEMA6D:IST1:FBXO31:TCAP:MAPT:CDH2:SKOR2:DCC:CDH4:PLXNB2:SHANK3</t>
  </si>
  <si>
    <t>CDC20:PTPRF:DAB1:NEGR1:AMIGO1:RAP1A:SDCCAG8:ALK:CCDC88A:BCL11A:ACTR2:CTNNA2:TBR1:ZNF804A:NGEF:MAP4:NCKIPSD:RHOA:AMIGO3:GMPPB:SEMA3F:HTT:GPM6A:EFNA5:SPOCK1:TENM2:DBN1:FUT9:TIAM2:AUTS2:CUX1:PTN:PTPRD:CAMK1D:LRRC4C:MDK:ARAP1:TSKU:GRIN2B:MPHOSPH9:STK24:PRKD1:SEMA6D:CLN3:CLN3:RABEP2:IST1:FBXO31:GFAP:PLEKHM1:MAPT:CDH2:SKOR2:DCC:CDH4:PLXNB2:SHANK3</t>
  </si>
  <si>
    <t>CDC20:PTPRF:DAB1:NEGR1:AMIGO1:RAP1A:ALK:CCDC88A:BCL11A:CTNNA2:TBR1:ZNF804A:NGEF:NCKIPSD:RHOA:AMIGO3:GMPPB:SEMA3F:EFNA5:SPOCK1:DBN1:FUT9:TIAM2:CUX1:PTN:PTPRD:CAMK1D:LRRC4C:MDK:TSKU:STK24:PRKD1:SEMA6D:IST1:FBXO31:GFAP:MAPT:CDH2:SKOR2:DCC:CDH4:PLXNB2:SHANK3</t>
  </si>
  <si>
    <t>RERE:MPL:SZT2:ARTN:DAB1:AMIGO1:IGSF9:TBCE:NRXN1:CTNNA2:TBR1:CUL3:DOCK10:NGEF:LAMB2:DAG1:SEMA3F:KALRN:EPHA5:CTNND2:MEF2C:EFNA5:DBN1:PHACTR1:TIAM2:AUTS2:CUX1:PTN:EXT1:BAI1:PTPRD:NFIB:KIF5B:PRKG1:ANK3:LRRC4C:TSKU:CNTN5:DRD2:RILPL2:ACTN1:SEMA6D:IST1:FBXO31:MAPT:CDH2:SKOR2:DCC:CDH4:SOD1:PLXNB2:SHANK3</t>
  </si>
  <si>
    <t>GOBP_SYNAPTIC_SIGNALING</t>
  </si>
  <si>
    <t>CDC20:SLC6A9:KCNC4:RAP1A:CACNA1E:KCNK3:NRXN1:PPP3R1:CSPG5:DAG1:BSN:CAMKV:GRM2:CADPS:GABRG1:MEF2C:GABRB2:PRR7:DBN1:UTRN:GRM3:GRM8:EXOC4:PTN:RIMS2:EXT1:BAI1:PTPRD:APBA1:FRRS1L:KIF5B:KCNIP2:SORCS3:LRRC4C:CNIH2:MTMR2:DRD2:GRIN2B:SYT1:PCDH17:AKAP5:GABRB3:GABRG3:GRIN2A:CACNG3:CLN3:CLN3:CDH8:FBXL20:GJC1:GFAP:MAPT:GIP:CDH2:CELF4:DCC:STAU1:SHANK3</t>
  </si>
  <si>
    <t>http://www.gsea-msigdb.org/gsea/msigdb/human/geneset/GOBP_SYNAPTIC_SIGNALING</t>
  </si>
  <si>
    <t>RERE:SZT2:KDM4A:B4GALT2:DAB1:NEGR1:LHX8:SYPL2:AMIGO1:KCNK3:ALK:PEX13:CTNNA2:TBR1:ERBB4:GIGYF2:DHX30:LAMB2:RHOA:DAG1:AMIGO3:GMPPB:SEMA3F:FOXP1:CADM2:EPHA5:ZSWIM6:SPOCK1:PHACTR1:ATXN1:ABT1:AKIRIN2:POU6F2:FOXP2:PTN:WRN:EXT1:NFIB:MAPKAP1:LAMC3:PRKG1:FGF8:PITX3:MDK:TMX2:CTNND1:TSKU:TENM4:CNTN5:DRD2:GRIN2B:SYT1:DYNLL1:PRMT5:SEMA6D:SH3GL3:GRIN2A:SBK1:SALL1:ATXN1L:MED1:NAGLU:GFAP:MAPT:CDH2:SKOR2:DCC:MACROD2:STK4:NF2:PLXNB2:SHANK3</t>
  </si>
  <si>
    <t>RERE:FOXO6:CDC20:DAB1:IGSF9:ALK:BCL11A:CTNNA2:DOCK10:NGEF:RHOA:CTNND2:MEF2C:DBN1:PHACTR1:LST1:SDK1:CUX1:PTN:PTPRD:CAMK1D:PRKG1:FBXO31:SKOR2:DCC:SHANK3</t>
  </si>
  <si>
    <t>GOBP_REGULATION_OF_TRANS_SYNAPTIC_SIGNALING</t>
  </si>
  <si>
    <t>CDC20:SLC6A9:RAP1A:NRXN1:PPP3R1:CSPG5:CAMKV:GRM2:MEF2C:DBN1:GRM3:GRM8:PTN:RIMS2:BAI1:PTPRD:APBA1:FRRS1L:KIF5B:SORCS3:LRRC4C:CNIH2:MTMR2:DRD2:GRIN2B:SYT1:PCDH17:AKAP5:GRIN2A:CACNG3:CLN3:CLN3:FBXL20:GFAP:MAPT:GIP:CDH2:CELF4:DCC:STAU1:SHANK3</t>
  </si>
  <si>
    <t>http://www.gsea-msigdb.org/gsea/msigdb/human/geneset/GOBP_REGULATION_OF_TRANS_SYNAPTIC_SIGNALING</t>
  </si>
  <si>
    <t>GOBP_SYNAPTIC_TRANSMISSION_GLUTAMATERGIC</t>
  </si>
  <si>
    <t>NRXN1:GRM2:MEF2C:GRM3:GRM8:EXT1:FRRS1L:CNIH2:DRD2:GRIN2B:SYT1:GRIN2A:CACNG3:CLN3:CLN3:CDH8:CDH2:SHANK3</t>
  </si>
  <si>
    <t>http://www.gsea-msigdb.org/gsea/msigdb/human/geneset/GOBP_SYNAPTIC_TRANSMISSION_GLUTAMATERGIC</t>
  </si>
  <si>
    <t>CDC20:NEGR1:AMIGO1:IGSF9:NRXN1:CTNNA2:ZNF804A:NGEF:RHOA:DAG1:AMIGO3:GMPPB:CAMKV:SEMA3F:GPM6A:MEF2C:EFNA5:DBN1:BAI1:LRRC24:PTPRD:DRD2:GRIN2B:CLN3:CLN3:CDH8:CDH2:SHANK3</t>
  </si>
  <si>
    <t>GOBP_REGULATION_OF_SYNAPTIC_TRANSMISSION_GLUTAMATERGIC</t>
  </si>
  <si>
    <t>NRXN1:GRM2:MEF2C:GRM3:GRM8:FRRS1L:DRD2:GRIN2B:SYT1:GRIN2A:CACNG3:CLN3:CLN3:CDH2:SHANK3</t>
  </si>
  <si>
    <t>http://www.gsea-msigdb.org/gsea/msigdb/human/geneset/GOBP_REGULATION_OF_SYNAPTIC_TRANSMISSION_GLUTAMATERGIC</t>
  </si>
  <si>
    <t>SZT2:PTPRF:ARTN:DAB1:AMIGO1:IGSF9:TBCE:NRXN1:CTNNA2:TBR1:CSPG5:LAMB2:DAG1:SEMA3F:KALRN:EPHA5:EFNA5:TIAM2:AUTS2:PTN:EXT1:BAI1:NFIB:KIF5B:PRKG1:ANK3:LRRC4C:TSKU:CNTN5:DRD2:STK24:SEMA6D:IST1:MAPT:CDH2:DCC:CDH4:NCAM2:PLXNB2</t>
  </si>
  <si>
    <t>PTPRF:DAB1:AMIGO1:CADM3:IGSF9:CELSR3:AMIGO3:GMPPB:CDHR4:CADM2:PCDH7:CDH9:EFNA5:TENM2:SDK1:PTPRD:LRRC4C:TENM4:PCDH17:PCDH9:AJUBA:CDH8:CDH13:CDH2:CDH7:PTPRT:CDH4:PLXNB2</t>
  </si>
  <si>
    <t>GOBP_SYNAPSE_ASSEMBLY</t>
  </si>
  <si>
    <t>NEGR1:AMIGO1:NRXN1:ERBB4:BSN:AMIGO3:GMPPB:GPM6A:CDH9:MEF2C:EFNA5:GABRB2:SDK1:BAI1:LRRC24:PTPRD:CNTN5:DRD2:PCDH17:GABRB3:CDH2:PLXNB2:SHANK3</t>
  </si>
  <si>
    <t>http://www.gsea-msigdb.org/gsea/msigdb/human/geneset/GOBP_SYNAPSE_ASSEMBLY</t>
  </si>
  <si>
    <t>GOBP_MEMORY</t>
  </si>
  <si>
    <t>FOXO6:B4GALT2:CHST10:SCN2A:ATXN1:PTN:CSMD1:BRINP1:SORCS3:MDK:DRD2:FAM19A2:GRIN2A:ATXN1L:MAPT:GIP:SHANK3</t>
  </si>
  <si>
    <t>http://www.gsea-msigdb.org/gsea/msigdb/human/geneset/GOBP_MEMORY</t>
  </si>
  <si>
    <t>GOBP_CELL_CELL_ADHESION</t>
  </si>
  <si>
    <t>MPL:PTPRF:DAB1:NEGR1:AMIGO1:VTCN1:CADM3:IGSF9:NRXN1:CTNNA2:PKP4:DPP4:SMARCC1:CELSR3:RHOA:AMIGO3:GMPPB:CDHR4:MAGI1:CADM2:CD47:HHLA2:PCDH7:CTNND2:CDH9:EFNA5:TENM2:TNXB:FUT9:ARID1B:PHF10:MAD1L1:SDK1:EXT1:FAM49B:PTPRD:PRKG1:ANK3:CTNNA3:LRRC4C:MDK:CTNND1:FIBP:TENM4:CNTN5:PCDH17:PCDH9:AJUBA:ZBTB1:ACTN1:PRTG:IGDCC4:CDH8:CDH13:CDH2:DCC:CDH7:PTPRT:CDH4:NCAM2:NF2:PLXNB2</t>
  </si>
  <si>
    <t>http://www.gsea-msigdb.org/gsea/msigdb/human/geneset/GOBP_CELL_CELL_ADHESION</t>
  </si>
  <si>
    <t>GOBP_REGULATION_OF_NERVOUS_SYSTEM_DEVELOPMENT</t>
  </si>
  <si>
    <t>KDM4A:DAB1:AMIGO1:NRXN1:SLC25A12:DAG1:AMIGO3:GMPPB:SEMA3F:EFNA5:MAN2A1:DBN1:LTA:TIAM2:CUX1:PTN:BAI1:LRRC24:PTPRD:BRINP1:PITX3:MDK:TENM4:MTMR2:DRD2:PRMT5:SEMA6D:PRTG:IST1:FBXO31:HES7:GFAP:MAPT:DCC:CDH4:NF2:PLXNB2:SHANK3</t>
  </si>
  <si>
    <t>http://www.gsea-msigdb.org/gsea/msigdb/human/geneset/GOBP_REGULATION_OF_NERVOUS_SYSTEM_DEVELOPMENT</t>
  </si>
  <si>
    <t>GOBP_CELL_JUNCTION_ASSEMBLY</t>
  </si>
  <si>
    <t>NEGR1:AMIGO1:RAP1A:NRXN1:PKP4:ERBB4:RHOA:BSN:AMIGO3:GMPPB:GPM6A:CTNND2:CDH9:MEF2C:EFNA5:GABRB2:DST:SDK1:BAI1:LRRC24:PTPRD:CTNND1:CNTN5:DRD2:PCDH17:AJUBA:ACTN1:GABRB3:CDH8:CDH13:GJC1:CDH2:CDH7:CDH4:PLXNB2:SHANK3</t>
  </si>
  <si>
    <t>http://www.gsea-msigdb.org/gsea/msigdb/human/geneset/GOBP_CELL_JUNCTION_ASSEMBLY</t>
  </si>
  <si>
    <t>GOBP_HEAD_DEVELOPMENT</t>
  </si>
  <si>
    <t>RERE:SZT2:B4GALT2:DAB1:NEGR1:LHX8:SYPL2:AMIGO1:KCNK3:ALK:PEX13:CTNNA2:TBR1:ERBB4:RHOA:AMIGO3:GMPPB:FOXP1:CADM2:EPHA5:ZSWIM6:PHACTR1:ATXN1:AKIRIN2:FOXP2:WRN:EXT1:NFIB:MAPKAP1:PRKG1:ARID5B:FGF8:PITX3:MDK:TMX2:CTNND1:TSKU:CNTN5:DRD2:GRIN2B:SYT1:DYNLL1:SEMA6D:GRIN2A:SBK1:SALL1:ATXN1L:MED1:NAGLU:CDH2:SKOR2:MACROD2:NF2:PLXNB2:SHANK3</t>
  </si>
  <si>
    <t>http://www.gsea-msigdb.org/gsea/msigdb/human/geneset/GOBP_HEAD_DEVELOPMENT</t>
  </si>
  <si>
    <t>GOBP_POSITIVE_REGULATION_OF_CELL_PROJECTION_ORGANIZATION</t>
  </si>
  <si>
    <t>NEGR1:AMIGO1:RAP1A:ALK:CCDC88A:ACTR2:ZNF804A:NCKIPSD:HTT:GPM6A:EFNA5:TENM2:DBN1:FUT9:TIAM2:AUTS2:CUX1:PTN:PTPRD:CAMK1D:MDK:ARAP1:STK24:PRKD1:IST1:FBXO31:PLEKHM1:MAPT:CDH4:PLXNB2</t>
  </si>
  <si>
    <t>http://www.gsea-msigdb.org/gsea/msigdb/human/geneset/GOBP_POSITIVE_REGULATION_OF_CELL_PROJECTION_ORGANIZATION</t>
  </si>
  <si>
    <t>GOBP_REGULATION_OF_NEUROGENESIS</t>
  </si>
  <si>
    <t>KDM4A:DAB1:AMIGO1:DAG1:SEMA3F:EFNA5:MAN2A1:DBN1:LTA:TIAM2:CUX1:PTN:PTPRD:BRINP1:PITX3:MDK:TENM4:DRD2:PRMT5:SEMA6D:PRTG:IST1:FBXO31:HES7:GFAP:MAPT:DCC:CDH4:NF2:PLXNB2:SHANK3</t>
  </si>
  <si>
    <t>http://www.gsea-msigdb.org/gsea/msigdb/human/geneset/GOBP_REGULATION_OF_NEUROGENESIS</t>
  </si>
  <si>
    <t>GOBP_BEHAVIOR</t>
  </si>
  <si>
    <t>OPRD1:FOXO6:B4GALT2:DAB1:NEGR1:LHX8:TBCE:ALK:NRXN1:PEX13:CHST10:TBR1:DPP4:SCN2A:GIGYF2:GRM2:HTT:MEF2C:ATXN1:SDK1:DNAH11:PTN:CSMD1:EXT1:APBA1:BRINP1:PITX3:SORCS3:MDK:FOSL1:DRD2:GRIN2B:FAM19A2:PCDH17:GRIN2A:CLN3:CLN3:ATXN1L:FBXL20:NAGLU:CRHR1:MAPT:GIP:NPC1:SOD1:SHANK3</t>
  </si>
  <si>
    <t>http://www.gsea-msigdb.org/gsea/msigdb/human/geneset/GOBP_BEHAVIOR</t>
  </si>
  <si>
    <t>GOBP_PROTEIN_DNA_COMPLEX_SUBUNIT_ORGANIZATION</t>
  </si>
  <si>
    <t>TAF12:MED8:DR1:HIST2H4A:HIST2H4B:HAT1:SMARCC1:HIST1H3A:HIST1H4A:HIST1H4B:HIST1H3B:HIST1H3C:HIST1H4C:HIST1H1T:HIST1H2BC:HIST1H2BE:HIST1H4D:HIST1H3D:HIST1H2BF:HIST1H4E:HIST1H2BG:HIST1H3E:HIST1H4F:HIST1H3F:HIST1H2BH:HIST1H3G:HIST1H2BI:HIST1H4H:HIST1H4I:HIST1H3H:HIST1H4J:HIST1H4K:HIST1H3I:HIST1H4L:HIST1H3J:CENPW:ESR1:MED27:MED19:ATF7IP:HIST4H4:CAND1:KNTC1:SUPT16H:RRN3:MED1:TCF4</t>
  </si>
  <si>
    <t>http://www.gsea-msigdb.org/gsea/msigdb/human/geneset/GOBP_PROTEIN_DNA_COMPLEX_SUBUNIT_ORGANIZATION</t>
  </si>
  <si>
    <t>GOBP_POSITIVE_REGULATION_OF_NERVOUS_SYSTEM_DEVELOPMENT</t>
  </si>
  <si>
    <t>AMIGO1:NRXN1:DAG1:AMIGO3:GMPPB:EFNA5:MAN2A1:DBN1:LTA:TIAM2:CUX1:PTN:BAI1:LRRC24:PTPRD:MDK:TENM4:DRD2:PRMT5:IST1:FBXO31:GFAP:MAPT:CDH4:PLXNB2:SHANK3</t>
  </si>
  <si>
    <t>http://www.gsea-msigdb.org/gsea/msigdb/human/geneset/GOBP_POSITIVE_REGULATION_OF_NERVOUS_SYSTEM_DEVELOPMENT</t>
  </si>
  <si>
    <t>AMIGO1:CADM3:IGSF9:CELSR3:CDHR4:CADM2:PCDH7:CDH9:SDK1:PCDH17:PCDH9:CDH8:CDH13:CDH2:CDH7:PTPRT:CDH4:PLXNB2</t>
  </si>
  <si>
    <t>GOBP_CELL_CELL_SIGNALING</t>
  </si>
  <si>
    <t>CDC20:SLC6A9:KCNC4:RAP1A:CACNA1E:RYR2:ATP6V1C2:KCNK3:NRXN1:USP34:PPP3R1:PKP4:CUL3:CSPG5:CELSR3:RHOA:DAG1:BSN:CAMKV:GRM2:CACNA1D:CADPS:GABRG1:EPHA5:AIMP1:CTNND2:DEPDC1B:NDUFAF2:MEF2C:EFNA5:KCNN2:GABRB2:GRK6:PRR7:DBN1:LTA:TNXB:UTRN:GRM3:CDK14:GRM8:EXOC4:PTN:TNKS:RIMS2:EXT1:BAI1:PTPRD:APBA1:FRRS1L:KIF5B:KCNIP2:SORCS3:LRRC4C:MDK:CTNND1:CNIH2:TSKU:MTMR2:DRD2:GRIN2B:PFKM:SYT1:PCDH17:ESR2:AKAP5:GABRB3:GABRG3:GRIN2A:CACNG3:CLN3:CLN3:SALL1:CDH8:SMPD3:WWOX:FBXL20:GJC1:GFAP:CRHR1:MAPT:GIP:CDH2:CELF4:DCC:CSNK1G2:PIN1:STK4:STAU1:FAM3B:SHANK3</t>
  </si>
  <si>
    <t>http://www.gsea-msigdb.org/gsea/msigdb/human/geneset/GOBP_CELL_CELL_SIGNALING</t>
  </si>
  <si>
    <t>GOBP_COGNITION</t>
  </si>
  <si>
    <t>FOXO6:B4GALT2:LHX8:NRXN1:CHST10:TBR1:SCN2A:HTT:MEF2C:ATXN1:DNAH11:PTN:CSMD1:BRINP1:SORCS3:MDK:FOSL1:DRD2:GRIN2B:FAM19A2:GRIN2A:CLN3:CLN3:ATXN1L:MAPT:GIP:MGAT3:SHANK3</t>
  </si>
  <si>
    <t>http://www.gsea-msigdb.org/gsea/msigdb/human/geneset/GOBP_COGNITION</t>
  </si>
  <si>
    <t>TBCE:BCL11A:ERBB4:GIGYF2:ARIH2:LAMB2:GPX1:DAG1:SEMA3F:FOXP1:MEF2C:EFNA5:EYS:ESR1:AUTS2:TSC22D4:PTN:RIMS2:ZFPM2:EXT1:APBA1:PRKG1:ARID5B:FGF8:MDK:TSKU:TENM4:DRD2:KMT2D:SYT1:SEMA6D:SCAPER:SALL1:SMPD3:IST1:RAI1:MED1:MAPT:DCC:STK4:CDH4:SOD1:LARGE</t>
  </si>
  <si>
    <t>GOBP_CELL_ADHESION</t>
  </si>
  <si>
    <t>MPL:PTPRF:DAB1:NEGR1:AMIGO1:VTCN1:CADM3:IGSF9:LRRN2:NRXN1:CTNNA2:CHST10:CNTNAP5:PKP4:DPP4:CSPG5:SMARCC1:COL7A1:CELSR3:LAMB2:RHOA:DAG1:AMIGO3:GMPPB:CDHR4:HYAL1:MAGI1:CADM2:CD47:HHLA2:PCDH7:CTNND2:CDH9:EFNA5:SPOCK1:TENM2:TNXB:DST:FUT9:UTRN:ARID1B:PHF10:MAD1L1:SDK1:VWC2:AZGP1:EXT1:FAM49B:BAI1:PTPRD:APBA1:CTNNAL1:PRKG1:ANK3:CTNNA3:LRRC4C:MDK:CTNND1:FIBP:TENM4:CNTN5:OPCML:ERBB3:PCDH17:PCDH9:AJUBA:ZBTB1:ACTN1:TRPM7:PRTG:IGDCC4:CDH8:CDH13:CDH2:DCC:CDH7:PTPRT:STK4:CDH4:NCAM2:NF2:PLXNB2</t>
  </si>
  <si>
    <t>http://www.gsea-msigdb.org/gsea/msigdb/human/geneset/GOBP_CELL_ADHESION</t>
  </si>
  <si>
    <t>ENO1:TBCE:BCL11A:ERBB4:GIGYF2:IP6K2:ARIH2:LAMB2:GPX1:RHOA:DAG1:SEMA3F:HYAL1:FOXP1:MEF2C:EFNA5:JADE2:SPOCK1:EYS:ESR1:AUTS2:TSC22D4:PTN:WRN:RIMS2:ZFPM2:EXT1:APBA1:MAPKAP1:PRKG1:ARID5B:SIRT1:FGF8:TEAD1:MDK:TSKU:TENM4:DRD2:RERG:KMT2D:SYT1:ESR2:SEMA6D:SCAPER:SALL1:SMPD3:IST1:RAI1:MED1:MAPT:DCC:STK4:CDH4:SOD1:LARGE</t>
  </si>
  <si>
    <t>GOBP_REGULATION_OF_RNA_SPLICING</t>
  </si>
  <si>
    <t>TAF12:RBM5:FAM172A:SRPK2:HABP4:CELF2:TMBIM6:RBM23:PRMT5:NOVA1:RBFOX1:CCDC101:POLR2A:CDK12:CELF4:CELF5:SON</t>
  </si>
  <si>
    <t>http://www.gsea-msigdb.org/gsea/msigdb/human/geneset/GOBP_REGULATION_OF_RNA_SPLICING</t>
  </si>
  <si>
    <t>GOBP_POSITIVE_REGULATION_OF_NEUROGENESIS</t>
  </si>
  <si>
    <t>AMIGO1:DAG1:EFNA5:MAN2A1:DBN1:LTA:TIAM2:CUX1:PTN:PTPRD:MDK:TENM4:DRD2:PRMT5:IST1:FBXO31:GFAP:MAPT:CDH4:PLXNB2:SHANK3</t>
  </si>
  <si>
    <t>http://www.gsea-msigdb.org/gsea/msigdb/human/geneset/GOBP_POSITIVE_REGULATION_OF_NEUROGENESIS</t>
  </si>
  <si>
    <t>GOBP_POSITIVE_REGULATION_OF_CELLULAR_COMPONENT_ORGANIZATION</t>
  </si>
  <si>
    <t>CDC20:NEGR1:AMIGO1:RAP1A:LMOD1:ALK:NRXN1:CCDC88A:ACTR2:ZNF804A:CUL3:NCKIPSD:GPX1:RHOA:DAG1:AMIGO3:GMPPB:HYAL1:CD47:ADD1:HTT:FNIP2:GPM6A:EFNA5:TENM2:DBN1:TNXB:FUT9:ESR1:TIAM2:AUTS2:CUX1:PTN:TNKS:BAI1:LRRC24:PTPRD:CAMK1D:FGF8:MDK:ARAP1:DRD2:ATF7IP:CAND1:SYT1:CLIP1:STK24:AJUBA:PRKD1:USP50:STUB1:PARN:CLN3:CLN3:SH2B1:SMPD3:IST1:FBXO31:PLEKHM1:MAPT:CDH4:NF2:PLXNB2:SHANK3</t>
  </si>
  <si>
    <t>http://www.gsea-msigdb.org/gsea/msigdb/human/geneset/GOBP_POSITIVE_REGULATION_OF_CELLULAR_COMPONENT_ORGANIZATION</t>
  </si>
  <si>
    <t>GOBP_RNA_POLYMERASE_II_PREINITIATION_COMPLEX_ASSEMBLY</t>
  </si>
  <si>
    <t>TAF12:MED8:DR1:ESR1:MED27:MED19:ATF7IP:CAND1:MED1</t>
  </si>
  <si>
    <t>http://www.gsea-msigdb.org/gsea/msigdb/human/geneset/GOBP_RNA_POLYMERASE_II_PREINITIATION_COMPLEX_ASSEMBLY</t>
  </si>
  <si>
    <t>SZT2:DAB1:ALK:PEX13:TBR1:ERBB4:RHOA:FOXP1:EPHA5:ZSWIM6:PHACTR1:AKIRIN2:FOXP2:EXT1:NFIB:FGF8:MDK:TSKU:DRD2:SALL1:CDH2:NF2:SHANK3</t>
  </si>
  <si>
    <t>GOBP_TRANSCRIPTION_PREINITIATION_COMPLEX_ASSEMBLY</t>
  </si>
  <si>
    <t>TAF12:MED8:DR1:ESR1:MED27:MED19:ATF7IP:CAND1:RRN3:MED1</t>
  </si>
  <si>
    <t>http://www.gsea-msigdb.org/gsea/msigdb/human/geneset/GOBP_TRANSCRIPTION_PREINITIATION_COMPLEX_ASSEMBLY</t>
  </si>
  <si>
    <t>GOBP_LEARNING</t>
  </si>
  <si>
    <t>B4GALT2:NRXN1:CHST10:TBR1:HTT:ATXN1:PTN:CSMD1:SORCS3:FOSL1:DRD2:FAM19A2:GRIN2A:CLN3:CLN3:ATXN1L:SHANK3</t>
  </si>
  <si>
    <t>http://www.gsea-msigdb.org/gsea/msigdb/human/geneset/GOBP_LEARNING</t>
  </si>
  <si>
    <t>GOBP_REGULATION_OF_MEMBRANE_POTENTIAL</t>
  </si>
  <si>
    <t>OPRD1:RYR2:KCNK3:NRXN1:TUSC2:CACNA1D:GABRG1:PPA2:TMEM161B:MEF2C:KCNN2:GABRB2:RIMS2:KIF5B:ANK3:CTNNA3:KCNIP2:CNIH2:MTMR2:DRD2:GRIN2B:GABRB3:GABRG3:CACNA1H:GRIN2A:CLN3:CLN3:GJC1:MAPT:CELF4:SOD1:SHANK3</t>
  </si>
  <si>
    <t>http://www.gsea-msigdb.org/gsea/msigdb/human/geneset/GOBP_REGULATION_OF_MEMBRANE_POTENTIAL</t>
  </si>
  <si>
    <t>GOBP_REGULATION_OF_SYNAPTIC_PLASTICITY</t>
  </si>
  <si>
    <t>CDC20:GRM2:MEF2C:DBN1:PTN:RIMS2:BAI1:SORCS3:DRD2:GRIN2B:AKAP5:GRIN2A:CLN3:CLN3:GFAP:MAPT:GIP:STAU1:SHANK3</t>
  </si>
  <si>
    <t>http://www.gsea-msigdb.org/gsea/msigdb/human/geneset/GOBP_REGULATION_OF_SYNAPTIC_PLASTICITY</t>
  </si>
  <si>
    <t>MUL1:CDC20:SZT2:PTPRF:ARTN:DAB1:NEGR1:TBCE:SDCCAG8:BCL11A:ACTR2:NYAP2:CTNNB1:CSPG5:MAP4:NCKIPSD:LAMB2:RHOA:DAG1:SEMA3F:ROPN1:HTT:GPM6A:MEF2C:C5orf30:EFNA5:TSC22D4:NYAP1:PTN:EXT1:CDC14B:CAMK1D:KIF5B:GBF1:PSD:KIAA1598:ARAP1:TSKU:MPHOSPH9:RILPL2:STK24:AJUBA:MAP1A:SEMA6D:RAB11A:CLN3:CLN3:SH2B1:RABEP2:IST1:CDH13:PLEKHM1:MAPT:CDH2:SKOR2:DCC</t>
  </si>
  <si>
    <t>MUL1:CDC20:SZT2:PTPRF:ARTN:DAB1:NEGR1:TBCE:BCL11A:NYAP2:CTNNB1:CSPG5:MAP4:NCKIPSD:LAMB2:RHOA:DAG1:SEMA3F:GNAT1:GPM6A:MEF2C:EFNA5:TSC22D4:NYAP1:PTN:EXT1:CAMK1D:KIF5B:KCNIP2:PITX3:PSD:KIAA1598:TSKU:OPCML:STK24:MAP1A:SEMA6D:RAB11A:IST1:MAPT:CDH2:SKOR2:DCC</t>
  </si>
  <si>
    <t>MUL1:CDC20:SZT2:PTPRF:KDM4A:ARTN:DAB1:NEGR1:TBCE:SDCCAG8:BCL11A:ERBB4:VWC2L:NYAP2:CTNNB1:CSPG5:MAP4:NCKIPSD:LAMB2:RHOA:DAG1:SEMA3F:GNAT1:GPM6A:ZSWIM6:MEF2C:EFNA5:TSC22D4:NYAP1:PTN:EXT1:CAMK1D:KIF5B:KCNIP2:PITX3:PSD:KIAA1598:TSKU:OPCML:STK24:MAP1A:SEMA6D:RAB11A:IST1:MED1:MAPT:CDH2:SKOR2:DCC:TCF4</t>
  </si>
  <si>
    <t>MUL1:CDC20:SZT2:PTPRF:KDM4A:ARTN:DAB1:NEGR1:TBCE:SDCCAG8:BCL11A:ERBB4:VWC2L:NYAP2:CTNNB1:CSPG5:MAP4:NCKIPSD:LAMB2:RHOA:DAG1:SEMA3F:GNAT1:GPM6A:ZSWIM6:MEF2C:EFNA5:TSC22D4:NYAP1:PTN:PENK:EXT1:CAMK1D:KIF5B:KCNIP2:PITX3:PSD:KIAA1598:TSKU:OPCML:ERBB3:STK24:PRMT5:MAP1A:SEMA6D:RAB11A:IST1:MED1:MAPT:CDH2:SKOR2:DCC:TCF4</t>
  </si>
  <si>
    <t>CDC20:PTPRF:DAB1:NEGR1:SDCCAG8:BCL11A:ACTR2:MAP4:NCKIPSD:RHOA:SEMA3F:HTT:GPM6A:EFNA5:PTN:CAMK1D:KIAA1598:ARAP1:TSKU:MPHOSPH9:STK24:SEMA6D:CLN3:CLN3:RABEP2:IST1:PLEKHM1:MAPT:CDH2:SKOR2:DCC</t>
  </si>
  <si>
    <t>MUL1:SZT2:ARTN:DAB1:TBCE:BCL11A:NYAP2:CTNNB1:CSPG5:LAMB2:RHOA:DAG1:SEMA3F:GPM6A:MEF2C:EFNA5:TSC22D4:NYAP1:PTN:EXT1:KIF5B:KIAA1598:ARAP1:TSKU:RILPL2:EPB42:MAP1A:SEMA6D:IST1:CDH13:MED1:MAPT:CDH2:SKOR2:DCC:STK4</t>
  </si>
  <si>
    <t>MUL1:SZT2:ARTN:DAB1:TBCE:BCL11A:NYAP2:CTNNB1:CSPG5:LAMB2:RHOA:DAG1:SEMA3F:GPM6A:EFNA5:TSC22D4:NYAP1:PTN:EXT1:KIF5B:KIAA1598:TSKU:MAP1A:SEMA6D:IST1:MAPT:CDH2:SKOR2:DCC</t>
  </si>
  <si>
    <t>MUL1:SZT2:ARTN:DAB1:LMOD1:TBCE:BCL11A:NYAP2:CTNNB1:CSPG5:LAMB2:RHOA:DAG1:SEMA3F:GPM6A:EFNA5:TSC22D4:NYAP1:PTN:EXT1:KIF5B:KIAA1598:TSKU:MAP1A:SEMA6D:IST1:MAPT:CDH2:SKOR2:DCC</t>
  </si>
  <si>
    <t>SZT2:PTPRF:ARTN:DAB1:TBCE:CSPG5:LAMB2:DAG1:SEMA3F:EFNA5:PTN:EXT1:KIF5B:KIAA1598:TSKU:STK24:MAP1A:SEMA6D:IST1:MAPT:CDH2:DCC</t>
  </si>
  <si>
    <t>CDC20:PTPRF:NEGR1:ERBB4:CTNNB1:LAMB2:RHOA:DAG1:BSN:CAMKV:SEMA3F:GPM6A:MEF2C:EFNA5:PCDHGC4:PCDHGC5:LRRC24:PCDH17:CLN3:CLN3:MAPT:CDH2</t>
  </si>
  <si>
    <t>MUL1:BCL11A:CTNNB1:LAMB2:SEMA3F:FOXP1:EFNA5:TSC22D4:EXT1:KIAA1598:SEMA6D:IST1:MAPT:DCC</t>
  </si>
  <si>
    <t>MUL1:BCL11A:CTNNB1:LAMB2:SEMA3F:EFNA5:TSC22D4:EXT1:KIAA1598:SEMA6D:IST1:MED1:MAPT:DCC</t>
  </si>
  <si>
    <t>SZT2:KDM4A:DAB1:NEGR1:ERBB4:CTNNB1:DHX30:LAMB2:RHOA:DAG1:SEMA3F:FOXP1:CADM2:CCDC14:ZSWIM6:ATXN1:AKIRIN2:FOXP2:PTN:EXT1:PITX3:CLP1:TMX2:CTNND1:TSKU:CADM1:PRMT5:SEMA6D:ATXN1L:MED1:MAPT:CDH2:SKOR2:DCC:STK4</t>
  </si>
  <si>
    <t>PTPRF:DAB1:CELSR3:CDHR4:CADM2:IGSF11:EFNA5:PCDHGC4:PCDHGC5:CADM1:PCDH17:PCDH9:AJUBA:CDH13:CDH2</t>
  </si>
  <si>
    <t>CDC20:PTPRF:DAB1:NEGR1:BCL11A:NCKIPSD:RHOA:SEMA3F:EFNA5:PTN:CAMK1D:KIAA1598:TSKU:STK24:SEMA6D:IST1:MAPT:CDH2:SKOR2:DCC</t>
  </si>
  <si>
    <t>GOBP_CELL_GROWTH</t>
  </si>
  <si>
    <t>ENO1:MUL1:BCL11A:CTNNB1:IP6K2:LAMB2:RHOA:SEMA3F:HYAL1:CISH:FOXP1:EFNA5:JADE2:TSC22D4:EXT1:KIAA1598:TEAD1:SEMA6D:IST1:MAPT:DCC</t>
  </si>
  <si>
    <t>http://www.gsea-msigdb.org/gsea/msigdb/human/geneset/GOBP_CELL_GROWTH</t>
  </si>
  <si>
    <t>RBM5:SRPK2:HABP4:RBM23:PRMT5:NOVA1:RBFOX1:CCDC101:CDK12:CELF4:RBM12</t>
  </si>
  <si>
    <t>CELSR3:CDHR4:CADM2:IGSF11:PCDHGC4:PCDHGC5:CADM1:PCDH17:PCDH9:CDH13:CDH2</t>
  </si>
  <si>
    <t>CDC20:PLCL2:CTNNB1:CSPG5:DAG1:BSN:CAMKV:IGSF11:MEF2C:EXOC4:PTN:PTPRN2:PENK:EXT1:KIF5B:KCNIP2:SORCS3:PCDH17:MAP1A:CLN3:CLN3:CNTNAP4:FBXL20:MAPT:GIP:CDH2:CELF4:DCC</t>
  </si>
  <si>
    <t>GOBP_FEAR_RESPONSE</t>
  </si>
  <si>
    <t>DPP4:MEF2C:PENK:EXT1:FBXL20:CRHR1</t>
  </si>
  <si>
    <t>http://www.gsea-msigdb.org/gsea/msigdb/human/geneset/GOBP_FEAR_RESPONSE</t>
  </si>
  <si>
    <t>CTNNB1:BSN:PCDH17:CDH2</t>
  </si>
  <si>
    <t>ENO1:MUL1:TBCE:BCL11A:ERBB4:CTNNB1:IP6K2:LAMB2:GPX1:RHOA:DAG1:SEMA3F:HYAL1:CISH:FOXP1:MEF2C:EFNA5:JADE2:TSC22D4:PTN:EXT1:KIAA1598:TEAD1:TSKU:SEMA6D:IST1:MED1:MAPT:DCC:STK4</t>
  </si>
  <si>
    <t>OPRD1:DAB1:NEGR1:TBCE:CHST10:DPP4:HTT:MEF2C:ATXN1:PTN:PENK:EXT1:PITX3:SORCS3:PCDH17:MAP1A:CLN3:CLN3:ATXN1L:CNTNAP4:FBXL20:CRHR1:MAPT:GIP:NPC1</t>
  </si>
  <si>
    <t>CDC20:NEGR1:CTNNB1:RHOA:DAG1:CAMKV:SEMA3F:GPM6A:MEF2C:EFNA5:LRRC24:CLN3:CLN3:CDH2</t>
  </si>
  <si>
    <t>SZT2:ARTN:DAB1:TBCE:CTNNB1:LAMB2:DAG1:SEMA3F:MEF2C:EFNA5:PTN:EXT1:KIF5B:KIAA1598:TSKU:RILPL2:MAP1A:SEMA6D:IST1:MAPT:CDH2:SKOR2:DCC</t>
  </si>
  <si>
    <t>CDC20:PLCL2:CSPG5:CAMKV:IGSF11:MEF2C:PTN:KIF5B:SORCS3:PCDH17:MAP1A:CLN3:CLN3:CNTNAP4:FBXL20:MAPT:GIP:CDH2:CELF4:DCC</t>
  </si>
  <si>
    <t>MUL1:TBCE:BCL11A:ERBB4:CTNNB1:LAMB2:GPX1:DAG1:SEMA3F:FOXP1:MEF2C:EFNA5:TSC22D4:PTN:EXT1:KIAA1598:TSKU:SEMA6D:IST1:MED1:MAPT:DCC:STK4</t>
  </si>
  <si>
    <t>BP</t>
  </si>
  <si>
    <t>NonEA_inc.Beta</t>
  </si>
  <si>
    <t>NonEA_inc.SE</t>
  </si>
  <si>
    <t>Inc_factor.BETA</t>
  </si>
  <si>
    <t>Inc_factor.SE</t>
  </si>
  <si>
    <t>Inc_factor.P</t>
  </si>
  <si>
    <t>EA Beta</t>
  </si>
  <si>
    <t>EA SE</t>
  </si>
  <si>
    <t>EA Pval</t>
  </si>
  <si>
    <t>Red vs NonRed Beta</t>
  </si>
  <si>
    <t>Red vs NonRed SE</t>
  </si>
  <si>
    <t>Red vs NonRed log P</t>
  </si>
  <si>
    <t>Blond vs NonBlond Beta</t>
  </si>
  <si>
    <t>Blond vs NonBlond SE</t>
  </si>
  <si>
    <t>Blond vs NonBlond log P</t>
  </si>
  <si>
    <t>inf</t>
  </si>
  <si>
    <t>rs1805007</t>
  </si>
  <si>
    <t>rs11076664</t>
  </si>
  <si>
    <t>GWAS ID in ieu database</t>
  </si>
  <si>
    <t>Year</t>
  </si>
  <si>
    <t>Trait</t>
  </si>
  <si>
    <t>Sample Size</t>
  </si>
  <si>
    <t>Number of SNPs</t>
  </si>
  <si>
    <t>Reference</t>
  </si>
  <si>
    <t>HC</t>
  </si>
  <si>
    <t>ebi-a-GCST90029030</t>
  </si>
  <si>
    <t>Hair color</t>
  </si>
  <si>
    <t>PMID:29892013</t>
  </si>
  <si>
    <t>HC_Blond</t>
  </si>
  <si>
    <t>ebi-a-GCST90029031</t>
  </si>
  <si>
    <t>Hair color (blond)</t>
  </si>
  <si>
    <t>HC_DarkBrown</t>
  </si>
  <si>
    <t>ebi-a-GCST90029032</t>
  </si>
  <si>
    <t>Hair color (dark brown)</t>
  </si>
  <si>
    <t>Blond</t>
  </si>
  <si>
    <t>ukb-d-1747_1</t>
  </si>
  <si>
    <t>Hair colour (natural, before greying): Blonde</t>
  </si>
  <si>
    <t>Neale lab analysis of UK Biobank phenotypes, round 2,https://www.nealelab.is/uk-biobank</t>
  </si>
  <si>
    <t>Red</t>
  </si>
  <si>
    <t>ukb-d-1747_2</t>
  </si>
  <si>
    <t>Hair colour (natural, before greying): Red</t>
  </si>
  <si>
    <t>DarkBrown</t>
  </si>
  <si>
    <t>ukb-d-1747_4</t>
  </si>
  <si>
    <t>Hair colour (natural, before greying): Dark brown</t>
  </si>
  <si>
    <t>Mean Chi^2</t>
  </si>
  <si>
    <t>Lambda GC</t>
  </si>
  <si>
    <t>Intercept</t>
  </si>
  <si>
    <t>Intercept SE</t>
  </si>
  <si>
    <t>Ratio SE</t>
  </si>
  <si>
    <t>h2 SE</t>
  </si>
  <si>
    <t>h2 Z</t>
  </si>
  <si>
    <t>INC_Factor</t>
  </si>
  <si>
    <t>NonEA_INC</t>
  </si>
  <si>
    <t>Trait1</t>
  </si>
  <si>
    <t>Trait2</t>
  </si>
  <si>
    <t>NonEA_Inc</t>
  </si>
  <si>
    <t>ST33. Genes that attained statistical significance using MAGMA on educational attainment (Lee et al. 2018)</t>
  </si>
  <si>
    <t>ST34. Genes that attained statistical significance using MAGMA on household income (Hill et al. 2019)</t>
  </si>
  <si>
    <t>ST35. Biological pathways associated with the Income Factor*</t>
  </si>
  <si>
    <t>ST36. Biological pathways associated with educational attainment (Lee et al. 2018)*</t>
  </si>
  <si>
    <t>ST37. Biological pathways that were significantly associated with household income (Hill et al. 2019 Supplementary Table 18*)</t>
  </si>
  <si>
    <t>ST38. Three lead SNPs in the genomewide significant locus for NonEA Income*</t>
  </si>
  <si>
    <t>ST40. Heritabilities for hair colour phenotypes together with the Income Factor and NonEA Income</t>
  </si>
  <si>
    <t>ST41. Genetic correlation between the Income Factor, NonEa-Income, and hair colours</t>
  </si>
  <si>
    <t xml:space="preserve"> *Also shown are these SNPs association test statistics for educational attainment (Lee et al. 2018), the Income Factor, red hair and blond 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</si>
</sst>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E+00"/>
    <numFmt numFmtId="166" formatCode="0.0000"/>
    <numFmt numFmtId="167" formatCode="0.000"/>
  </numFmts>
  <fonts count="43">
    <font>
      <sz val="11"/>
      <color theme="1"/>
      <name val="Calibri"/>
      <family val="2"/>
      <scheme val="minor"/>
    </font>
    <font>
      <b/>
      <sz val="12"/>
      <color theme="1"/>
      <name val="Times New Roman"/>
      <family val="1"/>
    </font>
    <font>
      <sz val="10"/>
      <color theme="1"/>
      <name val="Calibri"/>
      <family val="2"/>
      <scheme val="minor"/>
    </font>
    <font>
      <sz val="10"/>
      <color theme="1"/>
      <name val="Calibri"/>
      <family val="2"/>
    </font>
    <font>
      <sz val="10"/>
      <color theme="1"/>
      <name val="Times New Roman"/>
      <family val="1"/>
    </font>
    <font>
      <b/>
      <sz val="11"/>
      <color theme="1"/>
      <name val="Calibri"/>
      <family val="2"/>
      <scheme val="minor"/>
    </font>
    <font>
      <sz val="10"/>
      <color indexed="8"/>
      <name val="Calibri"/>
      <family val="2"/>
      <scheme val="minor"/>
    </font>
    <font>
      <sz val="10"/>
      <color rgb="FF333333"/>
      <name val="Calibri"/>
      <family val="2"/>
      <scheme val="minor"/>
    </font>
    <font>
      <sz val="11"/>
      <color theme="1"/>
      <name val="Calibri"/>
    </font>
    <font>
      <sz val="8"/>
      <color theme="1"/>
      <name val="Helvetica"/>
    </font>
    <font>
      <sz val="10"/>
      <color rgb="FF000000"/>
      <name val="Calibri"/>
      <family val="2"/>
    </font>
    <font>
      <sz val="10"/>
      <color rgb="FF000000"/>
      <name val="Calibri"/>
      <family val="2"/>
      <scheme val="minor"/>
    </font>
    <font>
      <b/>
      <sz val="8"/>
      <color theme="1"/>
      <name val="Helvetica"/>
    </font>
    <font>
      <b/>
      <sz val="14"/>
      <color theme="1"/>
      <name val="Times New Roman"/>
      <family val="1"/>
    </font>
    <font>
      <sz val="10"/>
      <color theme="1"/>
      <name val="timew new roman"/>
    </font>
    <font>
      <sz val="10"/>
      <color theme="1"/>
      <name val="Times New Roman"/>
    </font>
    <font>
      <b/>
      <sz val="12"/>
      <color theme="1"/>
      <name val="Times New Roman"/>
    </font>
    <font>
      <sz val="11"/>
      <color theme="1"/>
      <name val="Times new roman"/>
    </font>
    <font>
      <i/>
      <sz val="10"/>
      <name val="timew new roman"/>
    </font>
    <font>
      <sz val="10"/>
      <name val="timew new roman"/>
    </font>
    <font>
      <vertAlign val="subscript"/>
      <sz val="10"/>
      <color theme="1"/>
      <name val="timew new roman"/>
    </font>
    <font>
      <i/>
      <sz val="10"/>
      <color theme="1"/>
      <name val="Calibri"/>
      <family val="2"/>
      <scheme val="minor"/>
    </font>
    <font>
      <b/>
      <sz val="10"/>
      <color theme="1"/>
      <name val="Calibri"/>
      <family val="2"/>
      <scheme val="minor"/>
    </font>
    <font>
      <i/>
      <sz val="10"/>
      <name val="Times New Roman"/>
      <family val="1"/>
    </font>
    <font>
      <sz val="10"/>
      <name val="Times New Roman"/>
      <family val="1"/>
    </font>
    <font>
      <i/>
      <sz val="10"/>
      <color theme="1"/>
      <name val="Times New Roman"/>
      <family val="1"/>
    </font>
    <font>
      <vertAlign val="subscript"/>
      <sz val="10"/>
      <color theme="1"/>
      <name val="Times New Roman"/>
      <family val="1"/>
    </font>
    <font>
      <b/>
      <i/>
      <sz val="11"/>
      <color theme="1"/>
      <name val="Calibri"/>
      <family val="2"/>
      <scheme val="minor"/>
    </font>
    <font>
      <b/>
      <vertAlign val="subscript"/>
      <sz val="11"/>
      <color theme="1"/>
      <name val="Calibri"/>
      <family val="2"/>
      <scheme val="minor"/>
    </font>
    <font>
      <sz val="11"/>
      <color theme="1"/>
      <name val="Times New Roman"/>
      <family val="1"/>
    </font>
    <font>
      <sz val="10"/>
      <color theme="1"/>
      <name val="Arial"/>
      <charset val="1"/>
    </font>
    <font>
      <b/>
      <sz val="13"/>
      <color theme="1"/>
      <name val="Times New Roman"/>
    </font>
    <font>
      <sz val="10"/>
      <color theme="1"/>
      <name val="Calibri"/>
      <scheme val="minor"/>
    </font>
    <font>
      <b/>
      <sz val="13"/>
      <color rgb="FF000000"/>
      <name val="Times New Roman"/>
    </font>
    <font>
      <sz val="11"/>
      <color rgb="FF000000"/>
      <name val="Calibri"/>
      <family val="2"/>
    </font>
    <font>
      <sz val="11"/>
      <color rgb="FF000000"/>
      <name val="Times New Roman"/>
      <family val="1"/>
    </font>
    <font>
      <b/>
      <sz val="11"/>
      <color rgb="FF000000"/>
      <name val="Calibri"/>
      <scheme val="minor"/>
    </font>
    <font>
      <sz val="11"/>
      <color rgb="FF000000"/>
      <name val="Calibri"/>
      <scheme val="minor"/>
    </font>
    <font>
      <b/>
      <sz val="13"/>
      <color rgb="FF000000"/>
      <name val="Calibri"/>
      <scheme val="minor"/>
    </font>
    <font>
      <i/>
      <sz val="11"/>
      <color rgb="FF000000"/>
      <name val="Calibri"/>
      <scheme val="minor"/>
    </font>
    <font>
      <b/>
      <sz val="13"/>
      <color rgb="FF000000"/>
      <name val="Calibri"/>
      <family val="2"/>
      <scheme val="minor"/>
    </font>
    <font>
      <b/>
      <sz val="11"/>
      <color rgb="FF000000"/>
      <name val="Calibri"/>
      <family val="2"/>
      <scheme val="minor"/>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top/>
      <bottom/>
      <diagonal/>
    </border>
    <border>
      <left/>
      <right style="thin">
        <color indexed="64"/>
      </right>
      <top/>
      <bottom/>
      <diagonal/>
    </border>
    <border>
      <left/>
      <right/>
      <top style="double">
        <color rgb="FF000000"/>
      </top>
      <bottom style="double">
        <color rgb="FF000000"/>
      </bottom>
      <diagonal/>
    </border>
    <border>
      <left/>
      <right/>
      <top style="double">
        <color rgb="FF000000"/>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double">
        <color rgb="FF000000"/>
      </bottom>
      <diagonal/>
    </border>
    <border>
      <left/>
      <right/>
      <top style="thin">
        <color rgb="FF000000"/>
      </top>
      <bottom style="double">
        <color rgb="FF000000"/>
      </bottom>
      <diagonal/>
    </border>
  </borders>
  <cellStyleXfs count="1">
    <xf numFmtId="0" fontId="0" fillId="0" borderId="0"/>
  </cellStyleXfs>
  <cellXfs count="219">
    <xf numFmtId="0" fontId="0" fillId="0" borderId="0" xfId="0"/>
    <xf numFmtId="0" fontId="2" fillId="0" borderId="0" xfId="0" applyFont="1"/>
    <xf numFmtId="0" fontId="3" fillId="0" borderId="0" xfId="0" applyFont="1"/>
    <xf numFmtId="0" fontId="4" fillId="0" borderId="1" xfId="0" applyFont="1" applyBorder="1" applyAlignment="1">
      <alignment horizontal="center" vertical="center"/>
    </xf>
    <xf numFmtId="3" fontId="2" fillId="0" borderId="0" xfId="0" applyNumberFormat="1" applyFont="1"/>
    <xf numFmtId="2" fontId="2" fillId="0" borderId="0" xfId="0" applyNumberFormat="1" applyFont="1"/>
    <xf numFmtId="0" fontId="3" fillId="0" borderId="0" xfId="0" applyFont="1" applyAlignment="1">
      <alignment vertical="center" wrapText="1"/>
    </xf>
    <xf numFmtId="0" fontId="2" fillId="0" borderId="0" xfId="0" applyFont="1" applyAlignment="1">
      <alignment vertical="center" wrapText="1"/>
    </xf>
    <xf numFmtId="3" fontId="3" fillId="0" borderId="0" xfId="0" applyNumberFormat="1" applyFont="1"/>
    <xf numFmtId="0" fontId="5" fillId="2" borderId="0" xfId="0" applyFont="1" applyFill="1" applyAlignment="1">
      <alignment horizontal="left" vertical="top" wrapText="1"/>
    </xf>
    <xf numFmtId="0" fontId="5" fillId="2" borderId="1" xfId="0" applyFont="1" applyFill="1" applyBorder="1" applyAlignment="1">
      <alignment horizontal="left" vertical="top" wrapText="1"/>
    </xf>
    <xf numFmtId="0" fontId="6" fillId="0" borderId="0" xfId="0" applyFont="1"/>
    <xf numFmtId="0" fontId="7" fillId="0" borderId="0" xfId="0" applyFont="1"/>
    <xf numFmtId="0" fontId="6" fillId="0" borderId="0" xfId="0" applyFont="1" applyAlignment="1">
      <alignment horizontal="left" vertical="center"/>
    </xf>
    <xf numFmtId="0" fontId="8" fillId="0" borderId="1" xfId="0" applyFont="1" applyBorder="1"/>
    <xf numFmtId="0" fontId="5" fillId="0" borderId="1" xfId="0" applyFont="1" applyBorder="1"/>
    <xf numFmtId="165" fontId="8" fillId="0" borderId="1" xfId="0" applyNumberFormat="1" applyFont="1" applyBorder="1"/>
    <xf numFmtId="0" fontId="8" fillId="0" borderId="1" xfId="0" applyFont="1" applyBorder="1" applyAlignment="1">
      <alignment horizontal="right"/>
    </xf>
    <xf numFmtId="0" fontId="9" fillId="0" borderId="0" xfId="0" applyFont="1" applyAlignment="1">
      <alignment vertical="center"/>
    </xf>
    <xf numFmtId="0" fontId="9" fillId="0" borderId="0" xfId="0" applyFont="1" applyAlignment="1">
      <alignment horizontal="left" vertical="center"/>
    </xf>
    <xf numFmtId="0" fontId="4" fillId="0" borderId="6" xfId="0" applyFont="1" applyBorder="1" applyAlignment="1">
      <alignment horizontal="center" vertical="center" wrapText="1"/>
    </xf>
    <xf numFmtId="165" fontId="4" fillId="0" borderId="5" xfId="0" applyNumberFormat="1" applyFont="1" applyBorder="1" applyAlignment="1">
      <alignment horizontal="center" vertical="center" wrapText="1"/>
    </xf>
    <xf numFmtId="0" fontId="3" fillId="0" borderId="0" xfId="0" applyFont="1" applyAlignment="1">
      <alignment horizontal="left" vertical="top"/>
    </xf>
    <xf numFmtId="0" fontId="2" fillId="0" borderId="0" xfId="0" applyFont="1" applyAlignment="1">
      <alignment vertical="top" wrapText="1"/>
    </xf>
    <xf numFmtId="0" fontId="2" fillId="0" borderId="7" xfId="0" applyFont="1" applyBorder="1" applyAlignment="1">
      <alignment vertical="top"/>
    </xf>
    <xf numFmtId="0" fontId="2" fillId="0" borderId="0" xfId="0" applyFont="1" applyAlignment="1">
      <alignment vertical="top"/>
    </xf>
    <xf numFmtId="165" fontId="2" fillId="0" borderId="8" xfId="0" applyNumberFormat="1" applyFont="1" applyBorder="1" applyAlignment="1">
      <alignment vertical="top"/>
    </xf>
    <xf numFmtId="0" fontId="2" fillId="0" borderId="7" xfId="0" applyFont="1" applyBorder="1" applyAlignment="1">
      <alignment horizontal="right" vertical="top"/>
    </xf>
    <xf numFmtId="0" fontId="2" fillId="0" borderId="8" xfId="0" applyFont="1" applyBorder="1" applyAlignment="1">
      <alignment vertical="top" wrapText="1"/>
    </xf>
    <xf numFmtId="0" fontId="3" fillId="0" borderId="0" xfId="0" applyFont="1" applyAlignment="1">
      <alignment vertical="top"/>
    </xf>
    <xf numFmtId="165" fontId="6" fillId="0" borderId="8" xfId="0" applyNumberFormat="1" applyFont="1" applyBorder="1" applyAlignment="1">
      <alignment vertical="top"/>
    </xf>
    <xf numFmtId="0" fontId="10" fillId="0" borderId="0" xfId="0" applyFont="1" applyAlignment="1">
      <alignment horizontal="left" vertical="top"/>
    </xf>
    <xf numFmtId="0" fontId="6" fillId="0" borderId="7" xfId="0" applyFont="1" applyBorder="1" applyAlignment="1">
      <alignment horizontal="left" vertical="top" wrapText="1"/>
    </xf>
    <xf numFmtId="0" fontId="11" fillId="0" borderId="8" xfId="0" applyFont="1" applyBorder="1" applyAlignment="1">
      <alignment vertical="top"/>
    </xf>
    <xf numFmtId="2" fontId="6" fillId="0" borderId="0" xfId="0" applyNumberFormat="1" applyFont="1" applyAlignment="1">
      <alignment horizontal="right" vertical="top" wrapText="1"/>
    </xf>
    <xf numFmtId="11" fontId="2" fillId="0" borderId="0" xfId="0" applyNumberFormat="1" applyFont="1" applyAlignment="1">
      <alignment horizontal="right" vertical="top" wrapText="1"/>
    </xf>
    <xf numFmtId="2" fontId="6" fillId="0" borderId="7" xfId="0" applyNumberFormat="1" applyFont="1" applyBorder="1" applyAlignment="1">
      <alignment horizontal="right" vertical="top" wrapText="1"/>
    </xf>
    <xf numFmtId="0" fontId="6" fillId="0" borderId="0" xfId="0" applyFont="1" applyAlignment="1">
      <alignment horizontal="left" vertical="top" wrapText="1"/>
    </xf>
    <xf numFmtId="17" fontId="11" fillId="0" borderId="0" xfId="0" applyNumberFormat="1" applyFont="1" applyAlignment="1">
      <alignment horizontal="right" vertical="top" wrapText="1"/>
    </xf>
    <xf numFmtId="165" fontId="6" fillId="0" borderId="0" xfId="0" applyNumberFormat="1" applyFont="1" applyAlignment="1">
      <alignment vertical="top"/>
    </xf>
    <xf numFmtId="0" fontId="2" fillId="0" borderId="7" xfId="0" applyFont="1" applyBorder="1" applyAlignment="1">
      <alignment horizontal="right" vertical="top" wrapText="1"/>
    </xf>
    <xf numFmtId="0" fontId="2" fillId="0" borderId="8" xfId="0" applyFont="1" applyBorder="1" applyAlignment="1">
      <alignment vertical="top"/>
    </xf>
    <xf numFmtId="0" fontId="6" fillId="0" borderId="0" xfId="0" applyFont="1" applyAlignment="1">
      <alignment horizontal="left" vertical="top"/>
    </xf>
    <xf numFmtId="165" fontId="2" fillId="0" borderId="0" xfId="0" applyNumberFormat="1" applyFont="1" applyAlignment="1">
      <alignment vertical="top"/>
    </xf>
    <xf numFmtId="0" fontId="2" fillId="0" borderId="0" xfId="0" applyFont="1" applyAlignment="1">
      <alignment horizontal="left" vertical="top" wrapText="1"/>
    </xf>
    <xf numFmtId="0" fontId="2" fillId="0" borderId="7" xfId="0" applyFont="1" applyBorder="1" applyAlignment="1">
      <alignment vertical="top" wrapText="1"/>
    </xf>
    <xf numFmtId="165" fontId="2" fillId="0" borderId="8" xfId="0" applyNumberFormat="1"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horizontal="left"/>
    </xf>
    <xf numFmtId="0" fontId="12" fillId="0" borderId="1" xfId="0" applyFont="1" applyBorder="1" applyAlignment="1">
      <alignment horizontal="left" vertical="center"/>
    </xf>
    <xf numFmtId="0" fontId="3" fillId="0" borderId="0" xfId="0" applyFont="1" applyAlignment="1">
      <alignment vertical="center"/>
    </xf>
    <xf numFmtId="0" fontId="6" fillId="0" borderId="0" xfId="0" applyFont="1" applyAlignment="1">
      <alignment horizontal="left"/>
    </xf>
    <xf numFmtId="0" fontId="2" fillId="0" borderId="0" xfId="0" applyFont="1" applyAlignment="1">
      <alignment wrapText="1"/>
    </xf>
    <xf numFmtId="0" fontId="8" fillId="0" borderId="1" xfId="0" applyFont="1" applyBorder="1" applyAlignment="1">
      <alignment horizontal="left" vertical="center" wrapText="1"/>
    </xf>
    <xf numFmtId="0" fontId="14" fillId="0" borderId="1" xfId="0" applyFont="1" applyBorder="1" applyAlignment="1">
      <alignment horizontal="center" vertical="center"/>
    </xf>
    <xf numFmtId="3"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6" fontId="14" fillId="0" borderId="1" xfId="0" applyNumberFormat="1" applyFont="1" applyBorder="1" applyAlignment="1">
      <alignment horizontal="center" vertical="center"/>
    </xf>
    <xf numFmtId="0" fontId="3" fillId="0" borderId="8" xfId="0" applyFont="1" applyBorder="1"/>
    <xf numFmtId="167" fontId="2" fillId="0" borderId="0" xfId="0" applyNumberFormat="1" applyFont="1"/>
    <xf numFmtId="0" fontId="15" fillId="0" borderId="9" xfId="0" applyFont="1" applyBorder="1" applyAlignment="1">
      <alignment horizontal="center" wrapText="1"/>
    </xf>
    <xf numFmtId="0" fontId="15" fillId="0" borderId="0" xfId="0" applyFont="1"/>
    <xf numFmtId="0" fontId="15" fillId="0" borderId="10" xfId="0" applyFont="1" applyBorder="1"/>
    <xf numFmtId="0" fontId="17" fillId="0" borderId="0" xfId="0" applyFont="1" applyAlignment="1">
      <alignment horizontal="left"/>
    </xf>
    <xf numFmtId="0" fontId="15" fillId="0" borderId="9"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66" fontId="0" fillId="0" borderId="0" xfId="0" applyNumberFormat="1"/>
    <xf numFmtId="0" fontId="0" fillId="0" borderId="0" xfId="0" applyAlignment="1">
      <alignment horizontal="right"/>
    </xf>
    <xf numFmtId="0" fontId="0" fillId="0" borderId="11" xfId="0" applyBorder="1"/>
    <xf numFmtId="2" fontId="0" fillId="0" borderId="0" xfId="0" applyNumberFormat="1" applyAlignment="1">
      <alignment horizontal="right"/>
    </xf>
    <xf numFmtId="2" fontId="0" fillId="0" borderId="11" xfId="0" applyNumberFormat="1" applyBorder="1" applyAlignment="1">
      <alignment horizontal="right"/>
    </xf>
    <xf numFmtId="0" fontId="0" fillId="0" borderId="0" xfId="0" applyAlignment="1">
      <alignment horizontal="left"/>
    </xf>
    <xf numFmtId="0" fontId="0" fillId="0" borderId="11" xfId="0" applyBorder="1" applyAlignment="1">
      <alignment horizontal="left"/>
    </xf>
    <xf numFmtId="0" fontId="4"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5" fillId="0" borderId="12" xfId="0" applyFont="1" applyBorder="1"/>
    <xf numFmtId="0" fontId="0" fillId="0" borderId="12" xfId="0" applyBorder="1"/>
    <xf numFmtId="2" fontId="0" fillId="0" borderId="12" xfId="0" applyNumberFormat="1" applyBorder="1" applyAlignment="1">
      <alignment horizontal="right"/>
    </xf>
    <xf numFmtId="2" fontId="5" fillId="0" borderId="12" xfId="0" applyNumberFormat="1" applyFont="1" applyBorder="1" applyAlignment="1">
      <alignment horizontal="right"/>
    </xf>
    <xf numFmtId="2" fontId="5" fillId="0" borderId="12" xfId="0" applyNumberFormat="1" applyFont="1" applyBorder="1"/>
    <xf numFmtId="0" fontId="0" fillId="0" borderId="0" xfId="0" applyFont="1"/>
    <xf numFmtId="0" fontId="0" fillId="0" borderId="0" xfId="0" applyFont="1" applyAlignment="1">
      <alignment horizontal="center"/>
    </xf>
    <xf numFmtId="0" fontId="0" fillId="0" borderId="11" xfId="0" applyFont="1" applyBorder="1"/>
    <xf numFmtId="0" fontId="0" fillId="0" borderId="11" xfId="0" applyFont="1" applyBorder="1" applyAlignment="1">
      <alignment horizontal="center"/>
    </xf>
    <xf numFmtId="0" fontId="0" fillId="0" borderId="0" xfId="0"/>
    <xf numFmtId="0" fontId="1" fillId="0" borderId="0" xfId="0" applyFont="1"/>
    <xf numFmtId="166" fontId="0" fillId="0" borderId="0" xfId="0" applyNumberFormat="1" applyAlignment="1">
      <alignment horizontal="right"/>
    </xf>
    <xf numFmtId="0" fontId="29" fillId="0" borderId="0" xfId="0" applyFont="1" applyAlignment="1">
      <alignment horizontal="left"/>
    </xf>
    <xf numFmtId="2" fontId="0" fillId="0" borderId="0" xfId="0" applyNumberFormat="1"/>
    <xf numFmtId="0" fontId="4" fillId="0" borderId="9" xfId="0" applyFont="1" applyBorder="1" applyAlignment="1">
      <alignment horizontal="center" wrapText="1"/>
    </xf>
    <xf numFmtId="0" fontId="25" fillId="0" borderId="9" xfId="0" applyFont="1" applyBorder="1" applyAlignment="1">
      <alignment horizontal="center" wrapText="1"/>
    </xf>
    <xf numFmtId="2" fontId="0" fillId="0" borderId="11" xfId="0" applyNumberFormat="1" applyBorder="1"/>
    <xf numFmtId="0" fontId="5" fillId="0" borderId="0" xfId="0" applyFont="1"/>
    <xf numFmtId="0" fontId="0" fillId="0" borderId="11" xfId="0" applyBorder="1" applyAlignment="1">
      <alignment horizontal="right"/>
    </xf>
    <xf numFmtId="0" fontId="15"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0" fillId="0" borderId="14" xfId="0" applyBorder="1"/>
    <xf numFmtId="0" fontId="30" fillId="0" borderId="0" xfId="0" applyFont="1" applyBorder="1" applyAlignment="1">
      <alignment readingOrder="1"/>
    </xf>
    <xf numFmtId="166" fontId="30" fillId="0" borderId="0" xfId="0" applyNumberFormat="1" applyFont="1" applyBorder="1" applyAlignment="1">
      <alignment readingOrder="1"/>
    </xf>
    <xf numFmtId="0" fontId="31" fillId="0" borderId="14" xfId="0" applyFont="1" applyBorder="1" applyAlignment="1">
      <alignment readingOrder="1"/>
    </xf>
    <xf numFmtId="0" fontId="15" fillId="0" borderId="14" xfId="0" applyFont="1" applyBorder="1" applyAlignment="1">
      <alignment readingOrder="1"/>
    </xf>
    <xf numFmtId="166" fontId="15" fillId="0" borderId="14" xfId="0" applyNumberFormat="1" applyFont="1" applyBorder="1" applyAlignment="1">
      <alignment readingOrder="1"/>
    </xf>
    <xf numFmtId="0" fontId="15" fillId="0" borderId="14" xfId="0" applyFont="1" applyBorder="1" applyAlignment="1">
      <alignment horizontal="center" vertical="center" readingOrder="1"/>
    </xf>
    <xf numFmtId="166" fontId="15" fillId="0" borderId="14" xfId="0" applyNumberFormat="1" applyFont="1" applyBorder="1" applyAlignment="1">
      <alignment horizontal="center" vertical="center" readingOrder="1"/>
    </xf>
    <xf numFmtId="0" fontId="32" fillId="0" borderId="0" xfId="0" applyFont="1" applyBorder="1" applyAlignment="1">
      <alignment horizontal="center" readingOrder="1"/>
    </xf>
    <xf numFmtId="166" fontId="32" fillId="0" borderId="0" xfId="0" applyNumberFormat="1" applyFont="1" applyBorder="1" applyAlignment="1">
      <alignment horizontal="center" readingOrder="1"/>
    </xf>
    <xf numFmtId="11" fontId="32" fillId="0" borderId="0" xfId="0" applyNumberFormat="1" applyFont="1" applyBorder="1" applyAlignment="1">
      <alignment horizontal="center" readingOrder="1"/>
    </xf>
    <xf numFmtId="3" fontId="32" fillId="0" borderId="0" xfId="0" applyNumberFormat="1" applyFont="1" applyBorder="1" applyAlignment="1">
      <alignment horizontal="center" readingOrder="1"/>
    </xf>
    <xf numFmtId="0" fontId="34" fillId="0" borderId="0" xfId="0" applyFont="1" applyFill="1" applyBorder="1" applyAlignment="1">
      <alignment horizontal="center"/>
    </xf>
    <xf numFmtId="11" fontId="34" fillId="0" borderId="0" xfId="0" applyNumberFormat="1" applyFont="1" applyFill="1" applyBorder="1" applyAlignment="1">
      <alignment horizontal="center"/>
    </xf>
    <xf numFmtId="2" fontId="34" fillId="0" borderId="0" xfId="0" applyNumberFormat="1" applyFont="1" applyFill="1" applyBorder="1" applyAlignment="1">
      <alignment horizontal="center"/>
    </xf>
    <xf numFmtId="1" fontId="34" fillId="0" borderId="0" xfId="0" applyNumberFormat="1" applyFont="1" applyFill="1" applyBorder="1" applyAlignment="1">
      <alignment horizontal="center"/>
    </xf>
    <xf numFmtId="166" fontId="34" fillId="0" borderId="0" xfId="0" applyNumberFormat="1" applyFont="1" applyFill="1" applyBorder="1" applyAlignment="1">
      <alignment horizontal="center"/>
    </xf>
    <xf numFmtId="0" fontId="34" fillId="0" borderId="14" xfId="0" applyFont="1" applyFill="1" applyBorder="1" applyAlignment="1">
      <alignment horizontal="center" vertical="center"/>
    </xf>
    <xf numFmtId="2" fontId="34" fillId="0" borderId="14" xfId="0" applyNumberFormat="1" applyFont="1" applyFill="1" applyBorder="1" applyAlignment="1">
      <alignment horizontal="center" vertical="center"/>
    </xf>
    <xf numFmtId="0" fontId="33" fillId="0" borderId="14" xfId="0" applyFont="1" applyBorder="1"/>
    <xf numFmtId="2" fontId="0" fillId="0" borderId="14" xfId="0" applyNumberFormat="1" applyBorder="1"/>
    <xf numFmtId="0" fontId="34" fillId="0" borderId="14" xfId="0" applyFont="1" applyFill="1" applyBorder="1" applyAlignment="1">
      <alignment horizontal="center"/>
    </xf>
    <xf numFmtId="11" fontId="34" fillId="0" borderId="14" xfId="0" applyNumberFormat="1" applyFont="1" applyFill="1" applyBorder="1" applyAlignment="1">
      <alignment horizontal="center"/>
    </xf>
    <xf numFmtId="2" fontId="34" fillId="0" borderId="14" xfId="0" applyNumberFormat="1" applyFont="1" applyFill="1" applyBorder="1" applyAlignment="1">
      <alignment horizontal="center"/>
    </xf>
    <xf numFmtId="0" fontId="32" fillId="0" borderId="14" xfId="0" applyFont="1" applyBorder="1" applyAlignment="1">
      <alignment horizontal="center" readingOrder="1"/>
    </xf>
    <xf numFmtId="166" fontId="32" fillId="0" borderId="14" xfId="0" applyNumberFormat="1" applyFont="1" applyBorder="1" applyAlignment="1">
      <alignment horizontal="center" readingOrder="1"/>
    </xf>
    <xf numFmtId="11" fontId="32" fillId="0" borderId="14" xfId="0" applyNumberFormat="1" applyFont="1" applyBorder="1" applyAlignment="1">
      <alignment horizontal="center" readingOrder="1"/>
    </xf>
    <xf numFmtId="3" fontId="32" fillId="0" borderId="14" xfId="0" applyNumberFormat="1" applyFont="1" applyBorder="1" applyAlignment="1">
      <alignment horizontal="center" readingOrder="1"/>
    </xf>
    <xf numFmtId="49" fontId="0" fillId="0" borderId="14" xfId="0" applyNumberFormat="1" applyBorder="1"/>
    <xf numFmtId="49" fontId="34" fillId="0" borderId="14" xfId="0" applyNumberFormat="1" applyFont="1" applyFill="1" applyBorder="1" applyAlignment="1">
      <alignment horizontal="center" vertical="center"/>
    </xf>
    <xf numFmtId="49" fontId="34" fillId="0" borderId="0" xfId="0" applyNumberFormat="1" applyFont="1" applyFill="1" applyBorder="1" applyAlignment="1">
      <alignment horizontal="center"/>
    </xf>
    <xf numFmtId="49" fontId="34" fillId="0" borderId="14" xfId="0" applyNumberFormat="1" applyFont="1" applyFill="1" applyBorder="1" applyAlignment="1">
      <alignment horizontal="center"/>
    </xf>
    <xf numFmtId="49" fontId="0" fillId="0" borderId="0" xfId="0" applyNumberFormat="1"/>
    <xf numFmtId="0" fontId="35" fillId="0" borderId="0" xfId="0" applyFont="1" applyBorder="1" applyAlignment="1"/>
    <xf numFmtId="0" fontId="37" fillId="0" borderId="14" xfId="0" applyFont="1" applyBorder="1" applyAlignment="1">
      <alignment horizontal="left" vertical="center"/>
    </xf>
    <xf numFmtId="0" fontId="37" fillId="0" borderId="14" xfId="0" applyFont="1" applyBorder="1" applyAlignment="1">
      <alignment horizontal="center" vertical="center"/>
    </xf>
    <xf numFmtId="0" fontId="37" fillId="0" borderId="14" xfId="0" applyFont="1" applyBorder="1" applyAlignment="1">
      <alignment vertical="center"/>
    </xf>
    <xf numFmtId="0" fontId="38" fillId="0" borderId="14" xfId="0" applyFont="1" applyBorder="1" applyAlignment="1"/>
    <xf numFmtId="0" fontId="38" fillId="0" borderId="15" xfId="0" applyFont="1" applyBorder="1" applyAlignment="1">
      <alignment vertical="center"/>
    </xf>
    <xf numFmtId="0" fontId="0" fillId="0" borderId="0" xfId="0" applyAlignment="1">
      <alignment wrapText="1"/>
    </xf>
    <xf numFmtId="0" fontId="36" fillId="0" borderId="14" xfId="0" applyFont="1" applyBorder="1" applyAlignment="1">
      <alignment horizontal="center"/>
    </xf>
    <xf numFmtId="0" fontId="37" fillId="0" borderId="14" xfId="0" applyFont="1" applyBorder="1" applyAlignment="1"/>
    <xf numFmtId="0" fontId="37" fillId="0" borderId="0" xfId="0" applyFont="1" applyBorder="1" applyAlignment="1"/>
    <xf numFmtId="0" fontId="37" fillId="0" borderId="0" xfId="0" applyFont="1" applyBorder="1" applyAlignment="1">
      <alignment horizontal="center"/>
    </xf>
    <xf numFmtId="11" fontId="37" fillId="0" borderId="0" xfId="0" applyNumberFormat="1" applyFont="1" applyBorder="1" applyAlignment="1">
      <alignment horizontal="center"/>
    </xf>
    <xf numFmtId="0" fontId="38" fillId="0" borderId="14" xfId="0" applyFont="1" applyBorder="1" applyAlignment="1">
      <alignment horizontal="left" vertical="center"/>
    </xf>
    <xf numFmtId="0" fontId="39" fillId="0" borderId="0" xfId="0" applyFont="1" applyBorder="1" applyAlignment="1">
      <alignment horizontal="center"/>
    </xf>
    <xf numFmtId="3" fontId="37" fillId="0" borderId="0" xfId="0" applyNumberFormat="1" applyFont="1" applyBorder="1" applyAlignment="1">
      <alignment horizontal="center"/>
    </xf>
    <xf numFmtId="0" fontId="36" fillId="0" borderId="15" xfId="0" applyFont="1" applyBorder="1" applyAlignment="1">
      <alignment wrapText="1"/>
    </xf>
    <xf numFmtId="0" fontId="37" fillId="0" borderId="15" xfId="0" applyFont="1" applyBorder="1" applyAlignment="1"/>
    <xf numFmtId="0" fontId="37" fillId="0" borderId="0" xfId="0" applyFont="1" applyBorder="1" applyAlignment="1">
      <alignment horizontal="left"/>
    </xf>
    <xf numFmtId="16" fontId="39" fillId="0" borderId="0" xfId="0" applyNumberFormat="1" applyFont="1" applyBorder="1" applyAlignment="1">
      <alignment horizontal="center"/>
    </xf>
    <xf numFmtId="0" fontId="37" fillId="0" borderId="14" xfId="0" applyFont="1" applyBorder="1" applyAlignment="1">
      <alignment horizontal="center"/>
    </xf>
    <xf numFmtId="11" fontId="37" fillId="0" borderId="14" xfId="0" applyNumberFormat="1" applyFont="1" applyBorder="1" applyAlignment="1">
      <alignment horizontal="center"/>
    </xf>
    <xf numFmtId="0" fontId="37" fillId="0" borderId="14" xfId="0" applyFont="1" applyBorder="1" applyAlignment="1">
      <alignment horizontal="left"/>
    </xf>
    <xf numFmtId="0" fontId="39" fillId="0" borderId="14" xfId="0" applyFont="1" applyBorder="1" applyAlignment="1">
      <alignment horizontal="center"/>
    </xf>
    <xf numFmtId="3" fontId="37" fillId="0" borderId="14" xfId="0" applyNumberFormat="1" applyFont="1" applyBorder="1" applyAlignment="1">
      <alignment horizontal="center"/>
    </xf>
    <xf numFmtId="0" fontId="0" fillId="0" borderId="0" xfId="0" applyFont="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4" fontId="2" fillId="0" borderId="0" xfId="0" applyNumberFormat="1"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horizontal="left" vertical="center"/>
    </xf>
    <xf numFmtId="0" fontId="4" fillId="0" borderId="5"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xf>
    <xf numFmtId="0" fontId="34" fillId="0" borderId="0" xfId="0" applyFont="1" applyFill="1" applyBorder="1" applyAlignment="1"/>
    <xf numFmtId="11" fontId="34" fillId="0" borderId="0" xfId="0" applyNumberFormat="1" applyFont="1" applyFill="1" applyBorder="1" applyAlignment="1"/>
    <xf numFmtId="2" fontId="15" fillId="0" borderId="9" xfId="0" applyNumberFormat="1" applyFont="1" applyBorder="1" applyAlignment="1">
      <alignment horizontal="center" wrapText="1"/>
    </xf>
    <xf numFmtId="2" fontId="34" fillId="0" borderId="0" xfId="0" applyNumberFormat="1" applyFont="1" applyFill="1" applyBorder="1" applyAlignment="1"/>
    <xf numFmtId="2" fontId="15" fillId="0" borderId="10" xfId="0" applyNumberFormat="1" applyFont="1" applyBorder="1"/>
    <xf numFmtId="166" fontId="34" fillId="0" borderId="0" xfId="0" applyNumberFormat="1" applyFont="1" applyFill="1" applyBorder="1" applyAlignment="1"/>
    <xf numFmtId="166" fontId="34" fillId="0" borderId="0" xfId="0" applyNumberFormat="1" applyFont="1" applyFill="1" applyBorder="1" applyAlignment="1">
      <alignment horizontal="left"/>
    </xf>
    <xf numFmtId="0" fontId="37" fillId="0" borderId="14" xfId="0" applyFont="1" applyBorder="1" applyAlignment="1">
      <alignment horizontal="center" vertical="center" wrapText="1"/>
    </xf>
    <xf numFmtId="0" fontId="38" fillId="0" borderId="14" xfId="0" applyFont="1" applyBorder="1" applyAlignment="1">
      <alignment vertical="center"/>
    </xf>
    <xf numFmtId="2" fontId="37" fillId="0" borderId="0" xfId="0" applyNumberFormat="1" applyFont="1" applyBorder="1" applyAlignment="1">
      <alignment horizontal="center"/>
    </xf>
    <xf numFmtId="2" fontId="37" fillId="0" borderId="14" xfId="0" applyNumberFormat="1" applyFont="1" applyBorder="1" applyAlignment="1">
      <alignment horizontal="center"/>
    </xf>
    <xf numFmtId="0" fontId="3" fillId="0" borderId="0" xfId="0" applyFont="1" applyAlignment="1">
      <alignment horizontal="left" vertical="center" wrapText="1"/>
    </xf>
    <xf numFmtId="0" fontId="2" fillId="0" borderId="0" xfId="0" applyFont="1" applyAlignment="1">
      <alignment horizontal="left" vertical="center"/>
    </xf>
    <xf numFmtId="164" fontId="2" fillId="0" borderId="0" xfId="0" applyNumberFormat="1" applyFont="1" applyAlignment="1">
      <alignment horizontal="center" vertical="center"/>
    </xf>
    <xf numFmtId="164" fontId="2" fillId="0" borderId="0" xfId="0" applyNumberFormat="1" applyFont="1" applyAlignment="1">
      <alignment horizontal="center"/>
    </xf>
    <xf numFmtId="0" fontId="1" fillId="2" borderId="0" xfId="0" applyFont="1" applyFill="1"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11" fontId="4" fillId="0" borderId="2" xfId="0" applyNumberFormat="1" applyFont="1" applyBorder="1" applyAlignment="1">
      <alignment horizontal="center" vertical="center" wrapText="1"/>
    </xf>
    <xf numFmtId="11"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xf>
    <xf numFmtId="164" fontId="2" fillId="0" borderId="0" xfId="0" applyNumberFormat="1" applyFont="1" applyAlignment="1">
      <alignment horizontal="center" vertical="center" wrapText="1"/>
    </xf>
    <xf numFmtId="0" fontId="3" fillId="0" borderId="0" xfId="0" applyFont="1" applyAlignment="1">
      <alignment horizontal="left"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13"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xf>
    <xf numFmtId="0" fontId="16" fillId="0" borderId="0" xfId="0" applyFont="1" applyAlignment="1"/>
    <xf numFmtId="0" fontId="0" fillId="0" borderId="0" xfId="0" applyAlignment="1"/>
    <xf numFmtId="0" fontId="1" fillId="0" borderId="0" xfId="0" applyFont="1" applyAlignment="1"/>
    <xf numFmtId="0" fontId="0" fillId="0" borderId="13" xfId="0" applyFont="1" applyBorder="1" applyAlignment="1">
      <alignment horizontal="left"/>
    </xf>
    <xf numFmtId="0" fontId="40" fillId="0" borderId="14" xfId="0" applyFont="1" applyBorder="1" applyAlignment="1"/>
    <xf numFmtId="0" fontId="41" fillId="0" borderId="14" xfId="0" applyFont="1" applyBorder="1" applyAlignment="1"/>
    <xf numFmtId="0" fontId="42" fillId="0" borderId="14" xfId="0" applyFont="1" applyBorder="1" applyAlignment="1"/>
    <xf numFmtId="0" fontId="42" fillId="0" borderId="0" xfId="0" applyFont="1" applyBorder="1" applyAlignment="1"/>
    <xf numFmtId="0" fontId="42" fillId="0" borderId="14" xfId="0" applyFont="1" applyBorder="1" applyAlignment="1">
      <alignment horizontal="left" vertical="center"/>
    </xf>
    <xf numFmtId="0" fontId="42" fillId="0" borderId="14"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wrapText="1"/>
    </xf>
    <xf numFmtId="0" fontId="0" fillId="0" borderId="0" xfId="0" applyFont="1" applyBorder="1" applyAlignment="1">
      <alignment horizontal="center" vertical="center"/>
    </xf>
    <xf numFmtId="0" fontId="42" fillId="0" borderId="0" xfId="0" applyFont="1" applyBorder="1" applyAlignment="1">
      <alignment horizontal="left"/>
    </xf>
    <xf numFmtId="0" fontId="42" fillId="0" borderId="0" xfId="0" applyFont="1" applyBorder="1" applyAlignment="1">
      <alignment horizontal="center"/>
    </xf>
    <xf numFmtId="4" fontId="42" fillId="0" borderId="0" xfId="0" applyNumberFormat="1" applyFont="1" applyBorder="1" applyAlignment="1">
      <alignment horizontal="center"/>
    </xf>
    <xf numFmtId="11" fontId="42" fillId="0" borderId="0" xfId="0" applyNumberFormat="1" applyFont="1" applyBorder="1" applyAlignment="1">
      <alignment horizontal="center"/>
    </xf>
    <xf numFmtId="0" fontId="42" fillId="0" borderId="14" xfId="0" applyFont="1" applyBorder="1" applyAlignment="1">
      <alignment horizontal="left"/>
    </xf>
    <xf numFmtId="0" fontId="42" fillId="0" borderId="14" xfId="0" applyFont="1" applyBorder="1" applyAlignment="1">
      <alignment horizontal="center"/>
    </xf>
    <xf numFmtId="4" fontId="42" fillId="0" borderId="14" xfId="0" applyNumberFormat="1" applyFont="1" applyBorder="1" applyAlignment="1">
      <alignment horizontal="center"/>
    </xf>
    <xf numFmtId="11" fontId="42" fillId="0" borderId="14" xfId="0" applyNumberFormat="1" applyFont="1" applyBorder="1" applyAlignment="1">
      <alignment horizontal="center"/>
    </xf>
    <xf numFmtId="0" fontId="40" fillId="0" borderId="14"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03"/>
  <sheetViews>
    <sheetView tabSelected="1" workbookViewId="0">
      <selection activeCell="B49" sqref="B49"/>
    </sheetView>
  </sheetViews>
  <sheetFormatPr defaultColWidth="10.85546875" defaultRowHeight="15"/>
  <cols>
    <col min="2" max="2" width="100.7109375" customWidth="1"/>
  </cols>
  <sheetData>
    <row r="1" spans="2:2">
      <c r="B1" s="63"/>
    </row>
    <row r="2" spans="2:2">
      <c r="B2" s="63"/>
    </row>
    <row r="3" spans="2:2">
      <c r="B3" s="63" t="s">
        <v>0</v>
      </c>
    </row>
    <row r="4" spans="2:2">
      <c r="B4" s="63" t="s">
        <v>1</v>
      </c>
    </row>
    <row r="5" spans="2:2">
      <c r="B5" s="63" t="s">
        <v>2</v>
      </c>
    </row>
    <row r="6" spans="2:2">
      <c r="B6" s="63" t="s">
        <v>3</v>
      </c>
    </row>
    <row r="7" spans="2:2">
      <c r="B7" s="63" t="s">
        <v>4</v>
      </c>
    </row>
    <row r="8" spans="2:2">
      <c r="B8" s="63" t="s">
        <v>5</v>
      </c>
    </row>
    <row r="9" spans="2:2">
      <c r="B9" s="63" t="s">
        <v>6</v>
      </c>
    </row>
    <row r="10" spans="2:2">
      <c r="B10" s="63" t="s">
        <v>7</v>
      </c>
    </row>
    <row r="11" spans="2:2">
      <c r="B11" s="63" t="s">
        <v>8</v>
      </c>
    </row>
    <row r="12" spans="2:2">
      <c r="B12" s="63" t="s">
        <v>9</v>
      </c>
    </row>
    <row r="13" spans="2:2">
      <c r="B13" s="63" t="s">
        <v>10</v>
      </c>
    </row>
    <row r="14" spans="2:2">
      <c r="B14" s="63" t="s">
        <v>11</v>
      </c>
    </row>
    <row r="15" spans="2:2">
      <c r="B15" s="63" t="s">
        <v>12</v>
      </c>
    </row>
    <row r="16" spans="2:2">
      <c r="B16" s="63" t="s">
        <v>13</v>
      </c>
    </row>
    <row r="17" spans="2:2">
      <c r="B17" s="63" t="s">
        <v>14</v>
      </c>
    </row>
    <row r="18" spans="2:2">
      <c r="B18" s="63" t="s">
        <v>15</v>
      </c>
    </row>
    <row r="19" spans="2:2">
      <c r="B19" s="88" t="s">
        <v>16</v>
      </c>
    </row>
    <row r="20" spans="2:2" s="85" customFormat="1">
      <c r="B20" s="88" t="s">
        <v>17</v>
      </c>
    </row>
    <row r="21" spans="2:2" s="85" customFormat="1">
      <c r="B21" s="88" t="s">
        <v>18</v>
      </c>
    </row>
    <row r="22" spans="2:2" s="85" customFormat="1">
      <c r="B22" s="88" t="s">
        <v>19</v>
      </c>
    </row>
    <row r="23" spans="2:2">
      <c r="B23" s="63" t="s">
        <v>20</v>
      </c>
    </row>
    <row r="24" spans="2:2">
      <c r="B24" s="63" t="s">
        <v>21</v>
      </c>
    </row>
    <row r="25" spans="2:2">
      <c r="B25" s="63" t="s">
        <v>22</v>
      </c>
    </row>
    <row r="26" spans="2:2">
      <c r="B26" s="63" t="s">
        <v>23</v>
      </c>
    </row>
    <row r="27" spans="2:2">
      <c r="B27" s="63" t="s">
        <v>24</v>
      </c>
    </row>
    <row r="28" spans="2:2">
      <c r="B28" s="63" t="s">
        <v>25</v>
      </c>
    </row>
    <row r="29" spans="2:2">
      <c r="B29" s="63" t="s">
        <v>26</v>
      </c>
    </row>
    <row r="30" spans="2:2">
      <c r="B30" s="63" t="s">
        <v>27</v>
      </c>
    </row>
    <row r="31" spans="2:2">
      <c r="B31" s="63" t="s">
        <v>28</v>
      </c>
    </row>
    <row r="32" spans="2:2">
      <c r="B32" s="63" t="s">
        <v>29</v>
      </c>
    </row>
    <row r="33" spans="2:2">
      <c r="B33" s="63" t="s">
        <v>30</v>
      </c>
    </row>
    <row r="34" spans="2:2" ht="15" customHeight="1">
      <c r="B34" s="63" t="s">
        <v>31</v>
      </c>
    </row>
    <row r="35" spans="2:2">
      <c r="B35" s="63" t="s">
        <v>32</v>
      </c>
    </row>
    <row r="36" spans="2:2">
      <c r="B36" s="63" t="s">
        <v>33</v>
      </c>
    </row>
    <row r="37" spans="2:2">
      <c r="B37" s="63" t="s">
        <v>34</v>
      </c>
    </row>
    <row r="38" spans="2:2">
      <c r="B38" s="63" t="s">
        <v>35</v>
      </c>
    </row>
    <row r="39" spans="2:2">
      <c r="B39" s="63" t="s">
        <v>36</v>
      </c>
    </row>
    <row r="40" spans="2:2">
      <c r="B40" s="63" t="s">
        <v>37</v>
      </c>
    </row>
    <row r="41" spans="2:2">
      <c r="B41" s="63" t="s">
        <v>38</v>
      </c>
    </row>
    <row r="42" spans="2:2">
      <c r="B42" s="63" t="s">
        <v>39</v>
      </c>
    </row>
    <row r="43" spans="2:2">
      <c r="B43" s="63" t="s">
        <v>40</v>
      </c>
    </row>
    <row r="44" spans="2:2">
      <c r="B44" s="63" t="s">
        <v>41</v>
      </c>
    </row>
    <row r="45" spans="2:2">
      <c r="B45" s="63" t="s">
        <v>42</v>
      </c>
    </row>
    <row r="46" spans="2:2">
      <c r="B46" s="63" t="s">
        <v>43</v>
      </c>
    </row>
    <row r="47" spans="2:2">
      <c r="B47" s="63" t="s">
        <v>44</v>
      </c>
    </row>
    <row r="48" spans="2:2">
      <c r="B48" s="63" t="s">
        <v>45</v>
      </c>
    </row>
    <row r="49" spans="2:2">
      <c r="B49" s="63" t="s">
        <v>46</v>
      </c>
    </row>
    <row r="50" spans="2:2">
      <c r="B50" s="63"/>
    </row>
    <row r="51" spans="2:2">
      <c r="B51" s="63"/>
    </row>
    <row r="52" spans="2:2">
      <c r="B52" s="63"/>
    </row>
    <row r="53" spans="2:2">
      <c r="B53" s="63"/>
    </row>
    <row r="54" spans="2:2">
      <c r="B54" s="63"/>
    </row>
    <row r="55" spans="2:2">
      <c r="B55" s="63"/>
    </row>
    <row r="56" spans="2:2">
      <c r="B56" s="63"/>
    </row>
    <row r="57" spans="2:2">
      <c r="B57" s="63"/>
    </row>
    <row r="58" spans="2:2">
      <c r="B58" s="63"/>
    </row>
    <row r="59" spans="2:2">
      <c r="B59" s="63"/>
    </row>
    <row r="60" spans="2:2">
      <c r="B60" s="63"/>
    </row>
    <row r="61" spans="2:2">
      <c r="B61" s="63"/>
    </row>
    <row r="62" spans="2:2">
      <c r="B62" s="63"/>
    </row>
    <row r="63" spans="2:2">
      <c r="B63" s="63"/>
    </row>
    <row r="64" spans="2:2">
      <c r="B64" s="63"/>
    </row>
    <row r="65" spans="2:2">
      <c r="B65" s="63"/>
    </row>
    <row r="66" spans="2:2">
      <c r="B66" s="63"/>
    </row>
    <row r="67" spans="2:2">
      <c r="B67" s="63"/>
    </row>
    <row r="68" spans="2:2">
      <c r="B68" s="63"/>
    </row>
    <row r="69" spans="2:2">
      <c r="B69" s="63"/>
    </row>
    <row r="70" spans="2:2">
      <c r="B70" s="63"/>
    </row>
    <row r="71" spans="2:2">
      <c r="B71" s="63"/>
    </row>
    <row r="72" spans="2:2">
      <c r="B72" s="63"/>
    </row>
    <row r="73" spans="2:2">
      <c r="B73" s="63"/>
    </row>
    <row r="74" spans="2:2">
      <c r="B74" s="63"/>
    </row>
    <row r="75" spans="2:2">
      <c r="B75" s="63"/>
    </row>
    <row r="76" spans="2:2">
      <c r="B76" s="63"/>
    </row>
    <row r="77" spans="2:2">
      <c r="B77" s="63"/>
    </row>
    <row r="78" spans="2:2">
      <c r="B78" s="63"/>
    </row>
    <row r="79" spans="2:2">
      <c r="B79" s="63"/>
    </row>
    <row r="80" spans="2:2">
      <c r="B80" s="63"/>
    </row>
    <row r="81" spans="2:2">
      <c r="B81" s="63"/>
    </row>
    <row r="82" spans="2:2">
      <c r="B82" s="63"/>
    </row>
    <row r="83" spans="2:2">
      <c r="B83" s="63"/>
    </row>
    <row r="84" spans="2:2">
      <c r="B84" s="63"/>
    </row>
    <row r="85" spans="2:2">
      <c r="B85" s="63"/>
    </row>
    <row r="86" spans="2:2">
      <c r="B86" s="63"/>
    </row>
    <row r="87" spans="2:2">
      <c r="B87" s="63"/>
    </row>
    <row r="88" spans="2:2">
      <c r="B88" s="63"/>
    </row>
    <row r="89" spans="2:2">
      <c r="B89" s="63"/>
    </row>
    <row r="90" spans="2:2">
      <c r="B90" s="63"/>
    </row>
    <row r="91" spans="2:2">
      <c r="B91" s="63"/>
    </row>
    <row r="92" spans="2:2">
      <c r="B92" s="63"/>
    </row>
    <row r="93" spans="2:2">
      <c r="B93" s="63"/>
    </row>
    <row r="94" spans="2:2">
      <c r="B94" s="63"/>
    </row>
    <row r="95" spans="2:2">
      <c r="B95" s="63"/>
    </row>
    <row r="96" spans="2:2">
      <c r="B96" s="63"/>
    </row>
    <row r="97" spans="2:2">
      <c r="B97" s="63"/>
    </row>
    <row r="98" spans="2:2">
      <c r="B98" s="63"/>
    </row>
    <row r="99" spans="2:2">
      <c r="B99" s="63"/>
    </row>
    <row r="100" spans="2:2">
      <c r="B100" s="63"/>
    </row>
    <row r="101" spans="2:2">
      <c r="B101" s="63"/>
    </row>
    <row r="102" spans="2:2">
      <c r="B102" s="63"/>
    </row>
    <row r="103" spans="2:2">
      <c r="B103" s="85"/>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78"/>
  <sheetViews>
    <sheetView workbookViewId="0"/>
  </sheetViews>
  <sheetFormatPr defaultColWidth="10.85546875" defaultRowHeight="15"/>
  <cols>
    <col min="1" max="2" width="15" customWidth="1"/>
    <col min="3" max="3" width="12" customWidth="1"/>
    <col min="4" max="4" width="13" customWidth="1"/>
    <col min="5" max="6" width="10" customWidth="1"/>
    <col min="7" max="7" width="20" customWidth="1"/>
    <col min="8" max="8" width="11" customWidth="1"/>
    <col min="9" max="9" width="10" customWidth="1"/>
    <col min="10" max="10" width="14" customWidth="1"/>
    <col min="11" max="11" width="13" customWidth="1"/>
    <col min="12" max="50" width="50" customWidth="1"/>
    <col min="51" max="73" width="0.140625" customWidth="1"/>
  </cols>
  <sheetData>
    <row r="1" spans="1:20" ht="15.75">
      <c r="A1" s="197" t="s">
        <v>8</v>
      </c>
      <c r="B1" s="198"/>
      <c r="C1" s="198"/>
      <c r="D1" s="198"/>
      <c r="E1" s="198"/>
      <c r="F1" s="198"/>
      <c r="G1" s="198"/>
      <c r="H1" s="198"/>
      <c r="I1" s="198"/>
      <c r="J1" s="198"/>
      <c r="K1" s="198"/>
      <c r="L1" s="198"/>
      <c r="M1" s="198"/>
      <c r="N1" s="198"/>
      <c r="O1" s="198"/>
      <c r="P1" s="198"/>
      <c r="Q1" s="198"/>
      <c r="R1" s="198"/>
      <c r="S1" s="198"/>
      <c r="T1" s="198"/>
    </row>
    <row r="3" spans="1:20">
      <c r="A3" s="60" t="s">
        <v>562</v>
      </c>
      <c r="B3" s="60" t="s">
        <v>390</v>
      </c>
      <c r="C3" s="60" t="s">
        <v>391</v>
      </c>
      <c r="D3" s="60" t="s">
        <v>563</v>
      </c>
      <c r="E3" s="60" t="s">
        <v>564</v>
      </c>
      <c r="F3" s="60" t="s">
        <v>565</v>
      </c>
      <c r="G3" s="60" t="s">
        <v>566</v>
      </c>
      <c r="H3" s="60" t="s">
        <v>567</v>
      </c>
      <c r="I3" s="60" t="s">
        <v>568</v>
      </c>
      <c r="J3" s="60" t="s">
        <v>569</v>
      </c>
      <c r="K3" s="60" t="s">
        <v>570</v>
      </c>
      <c r="L3" s="85"/>
      <c r="M3" s="85"/>
      <c r="N3" s="85"/>
      <c r="O3" s="85"/>
      <c r="P3" s="85"/>
      <c r="Q3" s="85"/>
      <c r="R3" s="85"/>
      <c r="S3" s="85"/>
      <c r="T3" s="85"/>
    </row>
    <row r="4" spans="1:20">
      <c r="A4" s="85" t="s">
        <v>1412</v>
      </c>
      <c r="B4" s="85">
        <v>1</v>
      </c>
      <c r="C4" s="85">
        <v>1</v>
      </c>
      <c r="D4" s="85">
        <v>43826312</v>
      </c>
      <c r="E4" s="85" t="s">
        <v>578</v>
      </c>
      <c r="F4" s="85" t="s">
        <v>572</v>
      </c>
      <c r="G4" s="85" t="s">
        <v>1452</v>
      </c>
      <c r="H4" s="85" t="s">
        <v>1453</v>
      </c>
      <c r="I4" s="85" t="s">
        <v>575</v>
      </c>
      <c r="J4" s="85" t="s">
        <v>1454</v>
      </c>
      <c r="K4" s="85" t="s">
        <v>1455</v>
      </c>
      <c r="L4" s="85"/>
      <c r="M4" s="85"/>
      <c r="N4" s="85"/>
      <c r="O4" s="85"/>
      <c r="P4" s="85"/>
      <c r="Q4" s="85"/>
      <c r="R4" s="85"/>
      <c r="S4" s="85"/>
      <c r="T4" s="85"/>
    </row>
    <row r="5" spans="1:20">
      <c r="A5" s="85" t="s">
        <v>1456</v>
      </c>
      <c r="B5" s="85">
        <v>2</v>
      </c>
      <c r="C5" s="85">
        <v>1</v>
      </c>
      <c r="D5" s="85">
        <v>72729142</v>
      </c>
      <c r="E5" s="85" t="s">
        <v>578</v>
      </c>
      <c r="F5" s="85" t="s">
        <v>579</v>
      </c>
      <c r="G5" s="85" t="s">
        <v>1457</v>
      </c>
      <c r="H5" s="85" t="s">
        <v>1458</v>
      </c>
      <c r="I5" s="85" t="s">
        <v>786</v>
      </c>
      <c r="J5" s="85" t="s">
        <v>1459</v>
      </c>
      <c r="K5" s="85" t="s">
        <v>1460</v>
      </c>
      <c r="L5" s="85"/>
      <c r="M5" s="85"/>
      <c r="N5" s="85"/>
      <c r="O5" s="85"/>
      <c r="P5" s="85"/>
      <c r="Q5" s="85"/>
      <c r="R5" s="85"/>
      <c r="S5" s="85"/>
      <c r="T5" s="85"/>
    </row>
    <row r="6" spans="1:20">
      <c r="A6" s="85" t="s">
        <v>601</v>
      </c>
      <c r="B6" s="85">
        <v>2</v>
      </c>
      <c r="C6" s="85">
        <v>1</v>
      </c>
      <c r="D6" s="85">
        <v>72634912</v>
      </c>
      <c r="E6" s="85" t="s">
        <v>578</v>
      </c>
      <c r="F6" s="85" t="s">
        <v>579</v>
      </c>
      <c r="G6" s="85" t="s">
        <v>602</v>
      </c>
      <c r="H6" s="85" t="s">
        <v>1461</v>
      </c>
      <c r="I6" s="85" t="s">
        <v>1462</v>
      </c>
      <c r="J6" s="85" t="s">
        <v>1463</v>
      </c>
      <c r="K6" s="85" t="s">
        <v>1464</v>
      </c>
      <c r="L6" s="85"/>
      <c r="M6" s="85"/>
      <c r="N6" s="85"/>
      <c r="O6" s="85"/>
      <c r="P6" s="85"/>
      <c r="Q6" s="85"/>
      <c r="R6" s="85"/>
      <c r="S6" s="85"/>
      <c r="T6" s="85"/>
    </row>
    <row r="7" spans="1:20">
      <c r="A7" s="85" t="s">
        <v>403</v>
      </c>
      <c r="B7" s="85">
        <v>3</v>
      </c>
      <c r="C7" s="85">
        <v>1</v>
      </c>
      <c r="D7" s="85">
        <v>91189731</v>
      </c>
      <c r="E7" s="85" t="s">
        <v>571</v>
      </c>
      <c r="F7" s="85" t="s">
        <v>572</v>
      </c>
      <c r="G7" s="85" t="s">
        <v>613</v>
      </c>
      <c r="H7" s="85" t="s">
        <v>1465</v>
      </c>
      <c r="I7" s="85" t="s">
        <v>721</v>
      </c>
      <c r="J7" s="85" t="s">
        <v>1466</v>
      </c>
      <c r="K7" s="85" t="s">
        <v>1467</v>
      </c>
      <c r="L7" s="85"/>
      <c r="M7" s="85"/>
      <c r="N7" s="85"/>
      <c r="O7" s="85"/>
      <c r="P7" s="85"/>
      <c r="Q7" s="85"/>
      <c r="R7" s="85"/>
      <c r="S7" s="85"/>
      <c r="T7" s="85"/>
    </row>
    <row r="8" spans="1:20">
      <c r="A8" s="85" t="s">
        <v>1414</v>
      </c>
      <c r="B8" s="85">
        <v>4</v>
      </c>
      <c r="C8" s="85">
        <v>1</v>
      </c>
      <c r="D8" s="85">
        <v>243458502</v>
      </c>
      <c r="E8" s="85" t="s">
        <v>571</v>
      </c>
      <c r="F8" s="85" t="s">
        <v>572</v>
      </c>
      <c r="G8" s="85" t="s">
        <v>1468</v>
      </c>
      <c r="H8" s="85" t="s">
        <v>734</v>
      </c>
      <c r="I8" s="85" t="s">
        <v>739</v>
      </c>
      <c r="J8" s="85" t="s">
        <v>1469</v>
      </c>
      <c r="K8" s="85" t="s">
        <v>1470</v>
      </c>
      <c r="L8" s="85"/>
      <c r="M8" s="85"/>
      <c r="N8" s="85"/>
      <c r="O8" s="85"/>
      <c r="P8" s="85"/>
      <c r="Q8" s="85"/>
      <c r="R8" s="85"/>
      <c r="S8" s="85"/>
      <c r="T8" s="85"/>
    </row>
    <row r="9" spans="1:20">
      <c r="A9" s="85" t="s">
        <v>1415</v>
      </c>
      <c r="B9" s="85">
        <v>5</v>
      </c>
      <c r="C9" s="85">
        <v>2</v>
      </c>
      <c r="D9" s="85">
        <v>44635015</v>
      </c>
      <c r="E9" s="85" t="s">
        <v>578</v>
      </c>
      <c r="F9" s="85" t="s">
        <v>579</v>
      </c>
      <c r="G9" s="85" t="s">
        <v>1471</v>
      </c>
      <c r="H9" s="85" t="s">
        <v>1472</v>
      </c>
      <c r="I9" s="85" t="s">
        <v>786</v>
      </c>
      <c r="J9" s="85" t="s">
        <v>1473</v>
      </c>
      <c r="K9" s="85" t="s">
        <v>1474</v>
      </c>
      <c r="L9" s="85"/>
      <c r="M9" s="85"/>
      <c r="N9" s="85"/>
      <c r="O9" s="85"/>
      <c r="P9" s="85"/>
      <c r="Q9" s="85"/>
      <c r="R9" s="85"/>
      <c r="S9" s="85"/>
      <c r="T9" s="85"/>
    </row>
    <row r="10" spans="1:20">
      <c r="A10" s="85" t="s">
        <v>653</v>
      </c>
      <c r="B10" s="85">
        <v>6</v>
      </c>
      <c r="C10" s="85">
        <v>2</v>
      </c>
      <c r="D10" s="85">
        <v>60708402</v>
      </c>
      <c r="E10" s="85" t="s">
        <v>578</v>
      </c>
      <c r="F10" s="85" t="s">
        <v>579</v>
      </c>
      <c r="G10" s="85" t="s">
        <v>654</v>
      </c>
      <c r="H10" s="85" t="s">
        <v>981</v>
      </c>
      <c r="I10" s="85" t="s">
        <v>712</v>
      </c>
      <c r="J10" s="85" t="s">
        <v>1475</v>
      </c>
      <c r="K10" s="85" t="s">
        <v>1476</v>
      </c>
      <c r="L10" s="85"/>
      <c r="M10" s="85"/>
      <c r="N10" s="85"/>
      <c r="O10" s="85"/>
      <c r="P10" s="85"/>
      <c r="Q10" s="85"/>
      <c r="R10" s="85"/>
      <c r="S10" s="85"/>
      <c r="T10" s="85"/>
    </row>
    <row r="11" spans="1:20">
      <c r="A11" s="85" t="s">
        <v>1477</v>
      </c>
      <c r="B11" s="85">
        <v>6</v>
      </c>
      <c r="C11" s="85">
        <v>2</v>
      </c>
      <c r="D11" s="85">
        <v>60807555</v>
      </c>
      <c r="E11" s="85" t="s">
        <v>571</v>
      </c>
      <c r="F11" s="85" t="s">
        <v>572</v>
      </c>
      <c r="G11" s="85" t="s">
        <v>1478</v>
      </c>
      <c r="H11" s="85" t="s">
        <v>1479</v>
      </c>
      <c r="I11" s="85" t="s">
        <v>721</v>
      </c>
      <c r="J11" s="85" t="s">
        <v>1480</v>
      </c>
      <c r="K11" s="85" t="s">
        <v>1481</v>
      </c>
      <c r="L11" s="85"/>
      <c r="M11" s="85"/>
      <c r="N11" s="85"/>
      <c r="O11" s="85"/>
      <c r="P11" s="85"/>
      <c r="Q11" s="85"/>
      <c r="R11" s="85"/>
      <c r="S11" s="85"/>
      <c r="T11" s="85"/>
    </row>
    <row r="12" spans="1:20">
      <c r="A12" s="85" t="s">
        <v>659</v>
      </c>
      <c r="B12" s="85">
        <v>7</v>
      </c>
      <c r="C12" s="85">
        <v>2</v>
      </c>
      <c r="D12" s="85">
        <v>61482261</v>
      </c>
      <c r="E12" s="85" t="s">
        <v>578</v>
      </c>
      <c r="F12" s="85" t="s">
        <v>579</v>
      </c>
      <c r="G12" s="85" t="s">
        <v>660</v>
      </c>
      <c r="H12" s="85" t="s">
        <v>1402</v>
      </c>
      <c r="I12" s="85" t="s">
        <v>739</v>
      </c>
      <c r="J12" s="85" t="s">
        <v>1482</v>
      </c>
      <c r="K12" s="85" t="s">
        <v>1483</v>
      </c>
      <c r="L12" s="85"/>
      <c r="M12" s="85"/>
      <c r="N12" s="85"/>
      <c r="O12" s="85"/>
      <c r="P12" s="85"/>
      <c r="Q12" s="85"/>
      <c r="R12" s="85"/>
      <c r="S12" s="85"/>
      <c r="T12" s="85"/>
    </row>
    <row r="13" spans="1:20">
      <c r="A13" s="85" t="s">
        <v>1417</v>
      </c>
      <c r="B13" s="85">
        <v>8</v>
      </c>
      <c r="C13" s="85">
        <v>2</v>
      </c>
      <c r="D13" s="85">
        <v>100814917</v>
      </c>
      <c r="E13" s="85" t="s">
        <v>571</v>
      </c>
      <c r="F13" s="85" t="s">
        <v>572</v>
      </c>
      <c r="G13" s="85" t="s">
        <v>1484</v>
      </c>
      <c r="H13" s="85" t="s">
        <v>1485</v>
      </c>
      <c r="I13" s="85" t="s">
        <v>786</v>
      </c>
      <c r="J13" s="85" t="s">
        <v>1486</v>
      </c>
      <c r="K13" s="85" t="s">
        <v>1487</v>
      </c>
      <c r="L13" s="85"/>
      <c r="M13" s="85"/>
      <c r="N13" s="85"/>
      <c r="O13" s="85"/>
      <c r="P13" s="85"/>
      <c r="Q13" s="85"/>
      <c r="R13" s="85"/>
      <c r="S13" s="85"/>
      <c r="T13" s="85"/>
    </row>
    <row r="14" spans="1:20">
      <c r="A14" s="85" t="s">
        <v>1488</v>
      </c>
      <c r="B14" s="85">
        <v>9</v>
      </c>
      <c r="C14" s="85">
        <v>2</v>
      </c>
      <c r="D14" s="85">
        <v>199492201</v>
      </c>
      <c r="E14" s="85" t="s">
        <v>578</v>
      </c>
      <c r="F14" s="85" t="s">
        <v>579</v>
      </c>
      <c r="G14" s="85" t="s">
        <v>1489</v>
      </c>
      <c r="H14" s="85" t="s">
        <v>1357</v>
      </c>
      <c r="I14" s="85" t="s">
        <v>721</v>
      </c>
      <c r="J14" s="85" t="s">
        <v>1490</v>
      </c>
      <c r="K14" s="85" t="s">
        <v>1491</v>
      </c>
      <c r="L14" s="85"/>
      <c r="M14" s="85"/>
      <c r="N14" s="85"/>
      <c r="O14" s="85"/>
      <c r="P14" s="85"/>
      <c r="Q14" s="85"/>
      <c r="R14" s="85"/>
      <c r="S14" s="85"/>
      <c r="T14" s="85"/>
    </row>
    <row r="15" spans="1:20">
      <c r="A15" s="85" t="s">
        <v>1492</v>
      </c>
      <c r="B15" s="85">
        <v>9</v>
      </c>
      <c r="C15" s="85">
        <v>2</v>
      </c>
      <c r="D15" s="85">
        <v>199371044</v>
      </c>
      <c r="E15" s="85" t="s">
        <v>571</v>
      </c>
      <c r="F15" s="85" t="s">
        <v>572</v>
      </c>
      <c r="G15" s="85" t="s">
        <v>1493</v>
      </c>
      <c r="H15" s="85" t="s">
        <v>1494</v>
      </c>
      <c r="I15" s="85" t="s">
        <v>883</v>
      </c>
      <c r="J15" s="85" t="s">
        <v>1495</v>
      </c>
      <c r="K15" s="85" t="s">
        <v>1496</v>
      </c>
      <c r="L15" s="85"/>
      <c r="M15" s="85"/>
      <c r="N15" s="85"/>
      <c r="O15" s="85"/>
      <c r="P15" s="85"/>
      <c r="Q15" s="85"/>
      <c r="R15" s="85"/>
      <c r="S15" s="85"/>
      <c r="T15" s="85"/>
    </row>
    <row r="16" spans="1:20">
      <c r="A16" s="85" t="s">
        <v>1497</v>
      </c>
      <c r="B16" s="85">
        <v>10</v>
      </c>
      <c r="C16" s="85">
        <v>3</v>
      </c>
      <c r="D16" s="85">
        <v>49441091</v>
      </c>
      <c r="E16" s="85" t="s">
        <v>578</v>
      </c>
      <c r="F16" s="85" t="s">
        <v>579</v>
      </c>
      <c r="G16" s="85" t="s">
        <v>965</v>
      </c>
      <c r="H16" s="85" t="s">
        <v>1498</v>
      </c>
      <c r="I16" s="85" t="s">
        <v>739</v>
      </c>
      <c r="J16" s="85" t="s">
        <v>1499</v>
      </c>
      <c r="K16" s="85" t="s">
        <v>1500</v>
      </c>
      <c r="L16" s="85"/>
      <c r="M16" s="85"/>
      <c r="N16" s="85"/>
      <c r="O16" s="85"/>
      <c r="P16" s="85"/>
      <c r="Q16" s="85"/>
      <c r="R16" s="85"/>
      <c r="S16" s="85"/>
      <c r="T16" s="85"/>
    </row>
    <row r="17" spans="1:11">
      <c r="A17" s="85" t="s">
        <v>1501</v>
      </c>
      <c r="B17" s="85">
        <v>10</v>
      </c>
      <c r="C17" s="85">
        <v>3</v>
      </c>
      <c r="D17" s="85">
        <v>50217234</v>
      </c>
      <c r="E17" s="85" t="s">
        <v>571</v>
      </c>
      <c r="F17" s="85" t="s">
        <v>572</v>
      </c>
      <c r="G17" s="85" t="s">
        <v>1502</v>
      </c>
      <c r="H17" s="85" t="s">
        <v>1503</v>
      </c>
      <c r="I17" s="85" t="s">
        <v>721</v>
      </c>
      <c r="J17" s="85" t="s">
        <v>1504</v>
      </c>
      <c r="K17" s="85" t="s">
        <v>1505</v>
      </c>
    </row>
    <row r="18" spans="1:11">
      <c r="A18" s="85" t="s">
        <v>1506</v>
      </c>
      <c r="B18" s="85">
        <v>10</v>
      </c>
      <c r="C18" s="85">
        <v>3</v>
      </c>
      <c r="D18" s="85">
        <v>49657209</v>
      </c>
      <c r="E18" s="85" t="s">
        <v>572</v>
      </c>
      <c r="F18" s="85" t="s">
        <v>579</v>
      </c>
      <c r="G18" s="85" t="s">
        <v>1507</v>
      </c>
      <c r="H18" s="85" t="s">
        <v>1508</v>
      </c>
      <c r="I18" s="85" t="s">
        <v>1509</v>
      </c>
      <c r="J18" s="85" t="s">
        <v>1510</v>
      </c>
      <c r="K18" s="85" t="s">
        <v>1511</v>
      </c>
    </row>
    <row r="19" spans="1:11">
      <c r="A19" s="85" t="s">
        <v>1512</v>
      </c>
      <c r="B19" s="85">
        <v>10</v>
      </c>
      <c r="C19" s="85">
        <v>3</v>
      </c>
      <c r="D19" s="85">
        <v>48194646</v>
      </c>
      <c r="E19" s="85" t="s">
        <v>578</v>
      </c>
      <c r="F19" s="85" t="s">
        <v>572</v>
      </c>
      <c r="G19" s="85" t="s">
        <v>1513</v>
      </c>
      <c r="H19" s="85" t="s">
        <v>1514</v>
      </c>
      <c r="I19" s="85" t="s">
        <v>1515</v>
      </c>
      <c r="J19" s="85" t="s">
        <v>1516</v>
      </c>
      <c r="K19" s="85" t="s">
        <v>1517</v>
      </c>
    </row>
    <row r="20" spans="1:11">
      <c r="A20" s="85" t="s">
        <v>1518</v>
      </c>
      <c r="B20" s="85">
        <v>10</v>
      </c>
      <c r="C20" s="85">
        <v>3</v>
      </c>
      <c r="D20" s="85">
        <v>50494497</v>
      </c>
      <c r="E20" s="85" t="s">
        <v>578</v>
      </c>
      <c r="F20" s="85" t="s">
        <v>579</v>
      </c>
      <c r="G20" s="85" t="s">
        <v>1519</v>
      </c>
      <c r="H20" s="85" t="s">
        <v>1520</v>
      </c>
      <c r="I20" s="85" t="s">
        <v>703</v>
      </c>
      <c r="J20" s="85" t="s">
        <v>1521</v>
      </c>
      <c r="K20" s="85" t="s">
        <v>1522</v>
      </c>
    </row>
    <row r="21" spans="1:11">
      <c r="A21" s="85" t="s">
        <v>827</v>
      </c>
      <c r="B21" s="85">
        <v>11</v>
      </c>
      <c r="C21" s="85">
        <v>3</v>
      </c>
      <c r="D21" s="85">
        <v>86044977</v>
      </c>
      <c r="E21" s="85" t="s">
        <v>571</v>
      </c>
      <c r="F21" s="85" t="s">
        <v>572</v>
      </c>
      <c r="G21" s="85" t="s">
        <v>828</v>
      </c>
      <c r="H21" s="85" t="s">
        <v>1523</v>
      </c>
      <c r="I21" s="85" t="s">
        <v>721</v>
      </c>
      <c r="J21" s="85" t="s">
        <v>1524</v>
      </c>
      <c r="K21" s="85" t="s">
        <v>1525</v>
      </c>
    </row>
    <row r="22" spans="1:11">
      <c r="A22" s="85" t="s">
        <v>1420</v>
      </c>
      <c r="B22" s="85">
        <v>12</v>
      </c>
      <c r="C22" s="85">
        <v>4</v>
      </c>
      <c r="D22" s="85">
        <v>67866704</v>
      </c>
      <c r="E22" s="85" t="s">
        <v>578</v>
      </c>
      <c r="F22" s="85" t="s">
        <v>571</v>
      </c>
      <c r="G22" s="85" t="s">
        <v>1526</v>
      </c>
      <c r="H22" s="85" t="s">
        <v>1523</v>
      </c>
      <c r="I22" s="85" t="s">
        <v>721</v>
      </c>
      <c r="J22" s="85" t="s">
        <v>1527</v>
      </c>
      <c r="K22" s="85" t="s">
        <v>1528</v>
      </c>
    </row>
    <row r="23" spans="1:11">
      <c r="A23" s="85" t="s">
        <v>1421</v>
      </c>
      <c r="B23" s="85">
        <v>13</v>
      </c>
      <c r="C23" s="85">
        <v>4</v>
      </c>
      <c r="D23" s="85">
        <v>103188709</v>
      </c>
      <c r="E23" s="85" t="s">
        <v>571</v>
      </c>
      <c r="F23" s="85" t="s">
        <v>572</v>
      </c>
      <c r="G23" s="85" t="s">
        <v>1148</v>
      </c>
      <c r="H23" s="85" t="s">
        <v>1529</v>
      </c>
      <c r="I23" s="85" t="s">
        <v>1530</v>
      </c>
      <c r="J23" s="85" t="s">
        <v>1531</v>
      </c>
      <c r="K23" s="85" t="s">
        <v>1532</v>
      </c>
    </row>
    <row r="24" spans="1:11">
      <c r="A24" s="85" t="s">
        <v>1422</v>
      </c>
      <c r="B24" s="85">
        <v>14</v>
      </c>
      <c r="C24" s="85">
        <v>4</v>
      </c>
      <c r="D24" s="85">
        <v>106066982</v>
      </c>
      <c r="E24" s="85" t="s">
        <v>571</v>
      </c>
      <c r="F24" s="85" t="s">
        <v>572</v>
      </c>
      <c r="G24" s="85" t="s">
        <v>1533</v>
      </c>
      <c r="H24" s="85" t="s">
        <v>920</v>
      </c>
      <c r="I24" s="85" t="s">
        <v>575</v>
      </c>
      <c r="J24" s="85" t="s">
        <v>1534</v>
      </c>
      <c r="K24" s="85" t="s">
        <v>1535</v>
      </c>
    </row>
    <row r="25" spans="1:11">
      <c r="A25" s="85" t="s">
        <v>1423</v>
      </c>
      <c r="B25" s="85">
        <v>15</v>
      </c>
      <c r="C25" s="85">
        <v>4</v>
      </c>
      <c r="D25" s="85">
        <v>152641941</v>
      </c>
      <c r="E25" s="85" t="s">
        <v>572</v>
      </c>
      <c r="F25" s="85" t="s">
        <v>579</v>
      </c>
      <c r="G25" s="85" t="s">
        <v>1536</v>
      </c>
      <c r="H25" s="85" t="s">
        <v>1402</v>
      </c>
      <c r="I25" s="85" t="s">
        <v>739</v>
      </c>
      <c r="J25" s="85" t="s">
        <v>1537</v>
      </c>
      <c r="K25" s="85" t="s">
        <v>1538</v>
      </c>
    </row>
    <row r="26" spans="1:11">
      <c r="A26" s="85" t="s">
        <v>1424</v>
      </c>
      <c r="B26" s="85">
        <v>16</v>
      </c>
      <c r="C26" s="85">
        <v>4</v>
      </c>
      <c r="D26" s="85">
        <v>159669864</v>
      </c>
      <c r="E26" s="85" t="s">
        <v>578</v>
      </c>
      <c r="F26" s="85" t="s">
        <v>579</v>
      </c>
      <c r="G26" s="85" t="s">
        <v>1539</v>
      </c>
      <c r="H26" s="85" t="s">
        <v>920</v>
      </c>
      <c r="I26" s="85" t="s">
        <v>575</v>
      </c>
      <c r="J26" s="85" t="s">
        <v>1540</v>
      </c>
      <c r="K26" s="85" t="s">
        <v>1541</v>
      </c>
    </row>
    <row r="27" spans="1:11">
      <c r="A27" s="85" t="s">
        <v>1542</v>
      </c>
      <c r="B27" s="85">
        <v>17</v>
      </c>
      <c r="C27" s="85">
        <v>5</v>
      </c>
      <c r="D27" s="85">
        <v>60559156</v>
      </c>
      <c r="E27" s="85" t="s">
        <v>578</v>
      </c>
      <c r="F27" s="85" t="s">
        <v>579</v>
      </c>
      <c r="G27" s="85" t="s">
        <v>1543</v>
      </c>
      <c r="H27" s="85" t="s">
        <v>1232</v>
      </c>
      <c r="I27" s="85" t="s">
        <v>721</v>
      </c>
      <c r="J27" s="85" t="s">
        <v>1544</v>
      </c>
      <c r="K27" s="85" t="s">
        <v>1545</v>
      </c>
    </row>
    <row r="28" spans="1:11">
      <c r="A28" s="85" t="s">
        <v>1546</v>
      </c>
      <c r="B28" s="85">
        <v>17</v>
      </c>
      <c r="C28" s="85">
        <v>5</v>
      </c>
      <c r="D28" s="85">
        <v>60030791</v>
      </c>
      <c r="E28" s="85" t="s">
        <v>578</v>
      </c>
      <c r="F28" s="85" t="s">
        <v>571</v>
      </c>
      <c r="G28" s="85" t="s">
        <v>1547</v>
      </c>
      <c r="H28" s="85" t="s">
        <v>1479</v>
      </c>
      <c r="I28" s="85" t="s">
        <v>721</v>
      </c>
      <c r="J28" s="85" t="s">
        <v>1548</v>
      </c>
      <c r="K28" s="85" t="s">
        <v>1549</v>
      </c>
    </row>
    <row r="29" spans="1:11">
      <c r="A29" s="85" t="s">
        <v>1426</v>
      </c>
      <c r="B29" s="85">
        <v>18</v>
      </c>
      <c r="C29" s="85">
        <v>5</v>
      </c>
      <c r="D29" s="85">
        <v>63813396</v>
      </c>
      <c r="E29" s="85" t="s">
        <v>571</v>
      </c>
      <c r="F29" s="85" t="s">
        <v>572</v>
      </c>
      <c r="G29" s="85" t="s">
        <v>1550</v>
      </c>
      <c r="H29" s="85" t="s">
        <v>1551</v>
      </c>
      <c r="I29" s="85" t="s">
        <v>598</v>
      </c>
      <c r="J29" s="85" t="s">
        <v>1552</v>
      </c>
      <c r="K29" s="85" t="s">
        <v>1553</v>
      </c>
    </row>
    <row r="30" spans="1:11">
      <c r="A30" s="85" t="s">
        <v>446</v>
      </c>
      <c r="B30" s="85">
        <v>19</v>
      </c>
      <c r="C30" s="85">
        <v>5</v>
      </c>
      <c r="D30" s="85">
        <v>67781021</v>
      </c>
      <c r="E30" s="85" t="s">
        <v>571</v>
      </c>
      <c r="F30" s="85" t="s">
        <v>572</v>
      </c>
      <c r="G30" s="85" t="s">
        <v>914</v>
      </c>
      <c r="H30" s="85" t="s">
        <v>1554</v>
      </c>
      <c r="I30" s="85" t="s">
        <v>1555</v>
      </c>
      <c r="J30" s="85" t="s">
        <v>1556</v>
      </c>
      <c r="K30" s="85" t="s">
        <v>1557</v>
      </c>
    </row>
    <row r="31" spans="1:11">
      <c r="A31" s="85" t="s">
        <v>1558</v>
      </c>
      <c r="B31" s="85">
        <v>20</v>
      </c>
      <c r="C31" s="85">
        <v>5</v>
      </c>
      <c r="D31" s="85">
        <v>88023349</v>
      </c>
      <c r="E31" s="85" t="s">
        <v>578</v>
      </c>
      <c r="F31" s="85" t="s">
        <v>571</v>
      </c>
      <c r="G31" s="85" t="s">
        <v>1559</v>
      </c>
      <c r="H31" s="85" t="s">
        <v>1560</v>
      </c>
      <c r="I31" s="85" t="s">
        <v>739</v>
      </c>
      <c r="J31" s="85" t="s">
        <v>1561</v>
      </c>
      <c r="K31" s="85" t="s">
        <v>1562</v>
      </c>
    </row>
    <row r="32" spans="1:11">
      <c r="A32" s="85" t="s">
        <v>1563</v>
      </c>
      <c r="B32" s="85">
        <v>20</v>
      </c>
      <c r="C32" s="85">
        <v>5</v>
      </c>
      <c r="D32" s="85">
        <v>87818045</v>
      </c>
      <c r="E32" s="85" t="s">
        <v>571</v>
      </c>
      <c r="F32" s="85" t="s">
        <v>572</v>
      </c>
      <c r="G32" s="85" t="s">
        <v>1564</v>
      </c>
      <c r="H32" s="85" t="s">
        <v>1565</v>
      </c>
      <c r="I32" s="85" t="s">
        <v>712</v>
      </c>
      <c r="J32" s="85" t="s">
        <v>1566</v>
      </c>
      <c r="K32" s="85" t="s">
        <v>1567</v>
      </c>
    </row>
    <row r="33" spans="1:11">
      <c r="A33" s="85" t="s">
        <v>1568</v>
      </c>
      <c r="B33" s="85">
        <v>21</v>
      </c>
      <c r="C33" s="85">
        <v>6</v>
      </c>
      <c r="D33" s="85">
        <v>26175852</v>
      </c>
      <c r="E33" s="85" t="s">
        <v>578</v>
      </c>
      <c r="F33" s="85" t="s">
        <v>572</v>
      </c>
      <c r="G33" s="85" t="s">
        <v>1569</v>
      </c>
      <c r="H33" s="85" t="s">
        <v>1067</v>
      </c>
      <c r="I33" s="85" t="s">
        <v>575</v>
      </c>
      <c r="J33" s="85" t="s">
        <v>1570</v>
      </c>
      <c r="K33" s="85" t="s">
        <v>1571</v>
      </c>
    </row>
    <row r="34" spans="1:11">
      <c r="A34" s="85" t="s">
        <v>969</v>
      </c>
      <c r="B34" s="85">
        <v>21</v>
      </c>
      <c r="C34" s="85">
        <v>6</v>
      </c>
      <c r="D34" s="85">
        <v>26583129</v>
      </c>
      <c r="E34" s="85" t="s">
        <v>571</v>
      </c>
      <c r="F34" s="85" t="s">
        <v>572</v>
      </c>
      <c r="G34" s="85" t="s">
        <v>970</v>
      </c>
      <c r="H34" s="85" t="s">
        <v>1572</v>
      </c>
      <c r="I34" s="85" t="s">
        <v>721</v>
      </c>
      <c r="J34" s="85" t="s">
        <v>1573</v>
      </c>
      <c r="K34" s="85" t="s">
        <v>1574</v>
      </c>
    </row>
    <row r="35" spans="1:11">
      <c r="A35" s="85" t="s">
        <v>1575</v>
      </c>
      <c r="B35" s="85">
        <v>22</v>
      </c>
      <c r="C35" s="85">
        <v>6</v>
      </c>
      <c r="D35" s="85">
        <v>98553894</v>
      </c>
      <c r="E35" s="85" t="s">
        <v>578</v>
      </c>
      <c r="F35" s="85" t="s">
        <v>579</v>
      </c>
      <c r="G35" s="85" t="s">
        <v>980</v>
      </c>
      <c r="H35" s="85" t="s">
        <v>1576</v>
      </c>
      <c r="I35" s="85" t="s">
        <v>721</v>
      </c>
      <c r="J35" s="85" t="s">
        <v>1577</v>
      </c>
      <c r="K35" s="85" t="s">
        <v>1578</v>
      </c>
    </row>
    <row r="36" spans="1:11">
      <c r="A36" s="85" t="s">
        <v>1579</v>
      </c>
      <c r="B36" s="85">
        <v>22</v>
      </c>
      <c r="C36" s="85">
        <v>6</v>
      </c>
      <c r="D36" s="85">
        <v>98337903</v>
      </c>
      <c r="E36" s="85" t="s">
        <v>578</v>
      </c>
      <c r="F36" s="85" t="s">
        <v>579</v>
      </c>
      <c r="G36" s="85" t="s">
        <v>1580</v>
      </c>
      <c r="H36" s="85" t="s">
        <v>1581</v>
      </c>
      <c r="I36" s="85" t="s">
        <v>575</v>
      </c>
      <c r="J36" s="85" t="s">
        <v>1582</v>
      </c>
      <c r="K36" s="85" t="s">
        <v>1583</v>
      </c>
    </row>
    <row r="37" spans="1:11">
      <c r="A37" s="85" t="s">
        <v>989</v>
      </c>
      <c r="B37" s="85">
        <v>22</v>
      </c>
      <c r="C37" s="85">
        <v>6</v>
      </c>
      <c r="D37" s="85">
        <v>98495694</v>
      </c>
      <c r="E37" s="85" t="s">
        <v>571</v>
      </c>
      <c r="F37" s="85" t="s">
        <v>579</v>
      </c>
      <c r="G37" s="85" t="s">
        <v>990</v>
      </c>
      <c r="H37" s="85" t="s">
        <v>1584</v>
      </c>
      <c r="I37" s="85" t="s">
        <v>1585</v>
      </c>
      <c r="J37" s="85" t="s">
        <v>1586</v>
      </c>
      <c r="K37" s="85" t="s">
        <v>1587</v>
      </c>
    </row>
    <row r="38" spans="1:11">
      <c r="A38" s="85" t="s">
        <v>1430</v>
      </c>
      <c r="B38" s="85">
        <v>23</v>
      </c>
      <c r="C38" s="85">
        <v>6</v>
      </c>
      <c r="D38" s="85">
        <v>119339082</v>
      </c>
      <c r="E38" s="85" t="s">
        <v>571</v>
      </c>
      <c r="F38" s="85" t="s">
        <v>572</v>
      </c>
      <c r="G38" s="85" t="s">
        <v>1588</v>
      </c>
      <c r="H38" s="85" t="s">
        <v>635</v>
      </c>
      <c r="I38" s="85" t="s">
        <v>1287</v>
      </c>
      <c r="J38" s="85" t="s">
        <v>1589</v>
      </c>
      <c r="K38" s="85" t="s">
        <v>1590</v>
      </c>
    </row>
    <row r="39" spans="1:11">
      <c r="A39" s="85" t="s">
        <v>464</v>
      </c>
      <c r="B39" s="85">
        <v>24</v>
      </c>
      <c r="C39" s="85">
        <v>6</v>
      </c>
      <c r="D39" s="85">
        <v>152235339</v>
      </c>
      <c r="E39" s="85" t="s">
        <v>571</v>
      </c>
      <c r="F39" s="85" t="s">
        <v>572</v>
      </c>
      <c r="G39" s="85" t="s">
        <v>1022</v>
      </c>
      <c r="H39" s="85" t="s">
        <v>1591</v>
      </c>
      <c r="I39" s="85" t="s">
        <v>575</v>
      </c>
      <c r="J39" s="85" t="s">
        <v>1592</v>
      </c>
      <c r="K39" s="85" t="s">
        <v>1593</v>
      </c>
    </row>
    <row r="40" spans="1:11">
      <c r="A40" s="85" t="s">
        <v>465</v>
      </c>
      <c r="B40" s="85">
        <v>25</v>
      </c>
      <c r="C40" s="85">
        <v>7</v>
      </c>
      <c r="D40" s="85">
        <v>2194396</v>
      </c>
      <c r="E40" s="85" t="s">
        <v>571</v>
      </c>
      <c r="F40" s="85" t="s">
        <v>572</v>
      </c>
      <c r="G40" s="85" t="s">
        <v>1025</v>
      </c>
      <c r="H40" s="85" t="s">
        <v>1594</v>
      </c>
      <c r="I40" s="85" t="s">
        <v>1287</v>
      </c>
      <c r="J40" s="85" t="s">
        <v>1595</v>
      </c>
      <c r="K40" s="85" t="s">
        <v>1596</v>
      </c>
    </row>
    <row r="41" spans="1:11">
      <c r="A41" s="85" t="s">
        <v>469</v>
      </c>
      <c r="B41" s="85">
        <v>26</v>
      </c>
      <c r="C41" s="85">
        <v>7</v>
      </c>
      <c r="D41" s="85">
        <v>86237581</v>
      </c>
      <c r="E41" s="85" t="s">
        <v>571</v>
      </c>
      <c r="F41" s="85" t="s">
        <v>579</v>
      </c>
      <c r="G41" s="85" t="s">
        <v>1047</v>
      </c>
      <c r="H41" s="85" t="s">
        <v>1357</v>
      </c>
      <c r="I41" s="85" t="s">
        <v>575</v>
      </c>
      <c r="J41" s="85" t="s">
        <v>1597</v>
      </c>
      <c r="K41" s="85" t="s">
        <v>1598</v>
      </c>
    </row>
    <row r="42" spans="1:11">
      <c r="A42" s="85" t="s">
        <v>1431</v>
      </c>
      <c r="B42" s="85">
        <v>27</v>
      </c>
      <c r="C42" s="85">
        <v>7</v>
      </c>
      <c r="D42" s="85">
        <v>104533932</v>
      </c>
      <c r="E42" s="85" t="s">
        <v>578</v>
      </c>
      <c r="F42" s="85" t="s">
        <v>579</v>
      </c>
      <c r="G42" s="85" t="s">
        <v>1599</v>
      </c>
      <c r="H42" s="85" t="s">
        <v>1063</v>
      </c>
      <c r="I42" s="85" t="s">
        <v>721</v>
      </c>
      <c r="J42" s="85" t="s">
        <v>1600</v>
      </c>
      <c r="K42" s="85" t="s">
        <v>1601</v>
      </c>
    </row>
    <row r="43" spans="1:11">
      <c r="A43" s="85" t="s">
        <v>1432</v>
      </c>
      <c r="B43" s="85">
        <v>28</v>
      </c>
      <c r="C43" s="85">
        <v>7</v>
      </c>
      <c r="D43" s="85">
        <v>133662403</v>
      </c>
      <c r="E43" s="85" t="s">
        <v>572</v>
      </c>
      <c r="F43" s="85" t="s">
        <v>579</v>
      </c>
      <c r="G43" s="85" t="s">
        <v>1602</v>
      </c>
      <c r="H43" s="85" t="s">
        <v>1371</v>
      </c>
      <c r="I43" s="85" t="s">
        <v>786</v>
      </c>
      <c r="J43" s="85" t="s">
        <v>1603</v>
      </c>
      <c r="K43" s="85" t="s">
        <v>1604</v>
      </c>
    </row>
    <row r="44" spans="1:11">
      <c r="A44" s="85" t="s">
        <v>1433</v>
      </c>
      <c r="B44" s="85">
        <v>29</v>
      </c>
      <c r="C44" s="85">
        <v>8</v>
      </c>
      <c r="D44" s="85">
        <v>4821188</v>
      </c>
      <c r="E44" s="85" t="s">
        <v>578</v>
      </c>
      <c r="F44" s="85" t="s">
        <v>579</v>
      </c>
      <c r="G44" s="85" t="s">
        <v>1605</v>
      </c>
      <c r="H44" s="85" t="s">
        <v>878</v>
      </c>
      <c r="I44" s="85" t="s">
        <v>575</v>
      </c>
      <c r="J44" s="85" t="s">
        <v>1606</v>
      </c>
      <c r="K44" s="85" t="s">
        <v>1607</v>
      </c>
    </row>
    <row r="45" spans="1:11">
      <c r="A45" s="85" t="s">
        <v>1434</v>
      </c>
      <c r="B45" s="85">
        <v>30</v>
      </c>
      <c r="C45" s="85">
        <v>8</v>
      </c>
      <c r="D45" s="85">
        <v>143342967</v>
      </c>
      <c r="E45" s="85" t="s">
        <v>578</v>
      </c>
      <c r="F45" s="85" t="s">
        <v>572</v>
      </c>
      <c r="G45" s="85" t="s">
        <v>1608</v>
      </c>
      <c r="H45" s="85" t="s">
        <v>1458</v>
      </c>
      <c r="I45" s="85" t="s">
        <v>703</v>
      </c>
      <c r="J45" s="85" t="s">
        <v>1609</v>
      </c>
      <c r="K45" s="85" t="s">
        <v>1610</v>
      </c>
    </row>
    <row r="46" spans="1:11">
      <c r="A46" s="85" t="s">
        <v>485</v>
      </c>
      <c r="B46" s="85">
        <v>31</v>
      </c>
      <c r="C46" s="85">
        <v>9</v>
      </c>
      <c r="D46" s="85">
        <v>1790488</v>
      </c>
      <c r="E46" s="85" t="s">
        <v>571</v>
      </c>
      <c r="F46" s="85" t="s">
        <v>579</v>
      </c>
      <c r="G46" s="85" t="s">
        <v>1102</v>
      </c>
      <c r="H46" s="85" t="s">
        <v>1180</v>
      </c>
      <c r="I46" s="85" t="s">
        <v>721</v>
      </c>
      <c r="J46" s="85" t="s">
        <v>1611</v>
      </c>
      <c r="K46" s="85" t="s">
        <v>1612</v>
      </c>
    </row>
    <row r="47" spans="1:11">
      <c r="A47" s="85" t="s">
        <v>1435</v>
      </c>
      <c r="B47" s="85">
        <v>32</v>
      </c>
      <c r="C47" s="85">
        <v>9</v>
      </c>
      <c r="D47" s="85">
        <v>23355664</v>
      </c>
      <c r="E47" s="85" t="s">
        <v>578</v>
      </c>
      <c r="F47" s="85" t="s">
        <v>572</v>
      </c>
      <c r="G47" s="85" t="s">
        <v>1613</v>
      </c>
      <c r="H47" s="85" t="s">
        <v>1614</v>
      </c>
      <c r="I47" s="85" t="s">
        <v>721</v>
      </c>
      <c r="J47" s="85" t="s">
        <v>1615</v>
      </c>
      <c r="K47" s="85" t="s">
        <v>1616</v>
      </c>
    </row>
    <row r="48" spans="1:11">
      <c r="A48" s="85" t="s">
        <v>490</v>
      </c>
      <c r="B48" s="85">
        <v>33</v>
      </c>
      <c r="C48" s="85">
        <v>9</v>
      </c>
      <c r="D48" s="85">
        <v>124614496</v>
      </c>
      <c r="E48" s="85" t="s">
        <v>571</v>
      </c>
      <c r="F48" s="85" t="s">
        <v>572</v>
      </c>
      <c r="G48" s="85" t="s">
        <v>1120</v>
      </c>
      <c r="H48" s="85" t="s">
        <v>886</v>
      </c>
      <c r="I48" s="85" t="s">
        <v>721</v>
      </c>
      <c r="J48" s="85" t="s">
        <v>1617</v>
      </c>
      <c r="K48" s="85" t="s">
        <v>1618</v>
      </c>
    </row>
    <row r="49" spans="1:11">
      <c r="A49" s="85" t="s">
        <v>1436</v>
      </c>
      <c r="B49" s="85">
        <v>34</v>
      </c>
      <c r="C49" s="85">
        <v>10</v>
      </c>
      <c r="D49" s="85">
        <v>64840901</v>
      </c>
      <c r="E49" s="85" t="s">
        <v>572</v>
      </c>
      <c r="F49" s="85" t="s">
        <v>579</v>
      </c>
      <c r="G49" s="85" t="s">
        <v>1619</v>
      </c>
      <c r="H49" s="85" t="s">
        <v>761</v>
      </c>
      <c r="I49" s="85" t="s">
        <v>786</v>
      </c>
      <c r="J49" s="85" t="s">
        <v>1620</v>
      </c>
      <c r="K49" s="85" t="s">
        <v>1621</v>
      </c>
    </row>
    <row r="50" spans="1:11">
      <c r="A50" s="85" t="s">
        <v>1143</v>
      </c>
      <c r="B50" s="85">
        <v>35</v>
      </c>
      <c r="C50" s="85">
        <v>10</v>
      </c>
      <c r="D50" s="85">
        <v>103541016</v>
      </c>
      <c r="E50" s="85" t="s">
        <v>571</v>
      </c>
      <c r="F50" s="85" t="s">
        <v>579</v>
      </c>
      <c r="G50" s="85" t="s">
        <v>1144</v>
      </c>
      <c r="H50" s="85" t="s">
        <v>761</v>
      </c>
      <c r="I50" s="85" t="s">
        <v>739</v>
      </c>
      <c r="J50" s="85" t="s">
        <v>1622</v>
      </c>
      <c r="K50" s="85" t="s">
        <v>1623</v>
      </c>
    </row>
    <row r="51" spans="1:11">
      <c r="A51" s="85" t="s">
        <v>1437</v>
      </c>
      <c r="B51" s="85">
        <v>36</v>
      </c>
      <c r="C51" s="85">
        <v>10</v>
      </c>
      <c r="D51" s="85">
        <v>133883426</v>
      </c>
      <c r="E51" s="85" t="s">
        <v>578</v>
      </c>
      <c r="F51" s="85" t="s">
        <v>579</v>
      </c>
      <c r="G51" s="85" t="s">
        <v>1624</v>
      </c>
      <c r="H51" s="85" t="s">
        <v>1625</v>
      </c>
      <c r="I51" s="85" t="s">
        <v>575</v>
      </c>
      <c r="J51" s="85" t="s">
        <v>1626</v>
      </c>
      <c r="K51" s="85" t="s">
        <v>1627</v>
      </c>
    </row>
    <row r="52" spans="1:11">
      <c r="A52" s="85" t="s">
        <v>1438</v>
      </c>
      <c r="B52" s="85">
        <v>37</v>
      </c>
      <c r="C52" s="85">
        <v>11</v>
      </c>
      <c r="D52" s="85">
        <v>12876666</v>
      </c>
      <c r="E52" s="85" t="s">
        <v>578</v>
      </c>
      <c r="F52" s="85" t="s">
        <v>579</v>
      </c>
      <c r="G52" s="85" t="s">
        <v>1628</v>
      </c>
      <c r="H52" s="85" t="s">
        <v>1629</v>
      </c>
      <c r="I52" s="85" t="s">
        <v>739</v>
      </c>
      <c r="J52" s="85" t="s">
        <v>1630</v>
      </c>
      <c r="K52" s="85" t="s">
        <v>1631</v>
      </c>
    </row>
    <row r="53" spans="1:11">
      <c r="A53" s="85" t="s">
        <v>504</v>
      </c>
      <c r="B53" s="85">
        <v>38</v>
      </c>
      <c r="C53" s="85">
        <v>11</v>
      </c>
      <c r="D53" s="85">
        <v>46154590</v>
      </c>
      <c r="E53" s="85" t="s">
        <v>578</v>
      </c>
      <c r="F53" s="85" t="s">
        <v>579</v>
      </c>
      <c r="G53" s="85" t="s">
        <v>1179</v>
      </c>
      <c r="H53" s="85" t="s">
        <v>1632</v>
      </c>
      <c r="I53" s="85" t="s">
        <v>703</v>
      </c>
      <c r="J53" s="85" t="s">
        <v>1633</v>
      </c>
      <c r="K53" s="85" t="s">
        <v>1634</v>
      </c>
    </row>
    <row r="54" spans="1:11">
      <c r="A54" s="85" t="s">
        <v>1439</v>
      </c>
      <c r="B54" s="85">
        <v>39</v>
      </c>
      <c r="C54" s="85">
        <v>11</v>
      </c>
      <c r="D54" s="85">
        <v>66079786</v>
      </c>
      <c r="E54" s="85" t="s">
        <v>578</v>
      </c>
      <c r="F54" s="85" t="s">
        <v>579</v>
      </c>
      <c r="G54" s="85" t="s">
        <v>1635</v>
      </c>
      <c r="H54" s="85" t="s">
        <v>1636</v>
      </c>
      <c r="I54" s="85" t="s">
        <v>721</v>
      </c>
      <c r="J54" s="85" t="s">
        <v>1637</v>
      </c>
      <c r="K54" s="85" t="s">
        <v>1638</v>
      </c>
    </row>
    <row r="55" spans="1:11">
      <c r="A55" s="85" t="s">
        <v>1440</v>
      </c>
      <c r="B55" s="85">
        <v>40</v>
      </c>
      <c r="C55" s="85">
        <v>11</v>
      </c>
      <c r="D55" s="85">
        <v>76917220</v>
      </c>
      <c r="E55" s="85" t="s">
        <v>578</v>
      </c>
      <c r="F55" s="85" t="s">
        <v>579</v>
      </c>
      <c r="G55" s="85" t="s">
        <v>1639</v>
      </c>
      <c r="H55" s="85" t="s">
        <v>1044</v>
      </c>
      <c r="I55" s="85" t="s">
        <v>721</v>
      </c>
      <c r="J55" s="85" t="s">
        <v>1640</v>
      </c>
      <c r="K55" s="85" t="s">
        <v>1641</v>
      </c>
    </row>
    <row r="56" spans="1:11">
      <c r="A56" s="85" t="s">
        <v>1186</v>
      </c>
      <c r="B56" s="85">
        <v>41</v>
      </c>
      <c r="C56" s="85">
        <v>11</v>
      </c>
      <c r="D56" s="85">
        <v>80317350</v>
      </c>
      <c r="E56" s="85" t="s">
        <v>571</v>
      </c>
      <c r="F56" s="85" t="s">
        <v>572</v>
      </c>
      <c r="G56" s="85" t="s">
        <v>1187</v>
      </c>
      <c r="H56" s="85" t="s">
        <v>1162</v>
      </c>
      <c r="I56" s="85" t="s">
        <v>721</v>
      </c>
      <c r="J56" s="85" t="s">
        <v>1642</v>
      </c>
      <c r="K56" s="85" t="s">
        <v>1643</v>
      </c>
    </row>
    <row r="57" spans="1:11">
      <c r="A57" s="85" t="s">
        <v>1441</v>
      </c>
      <c r="B57" s="85">
        <v>42</v>
      </c>
      <c r="C57" s="85">
        <v>11</v>
      </c>
      <c r="D57" s="85">
        <v>85420889</v>
      </c>
      <c r="E57" s="85" t="s">
        <v>578</v>
      </c>
      <c r="F57" s="85" t="s">
        <v>572</v>
      </c>
      <c r="G57" s="85" t="s">
        <v>1644</v>
      </c>
      <c r="H57" s="85" t="s">
        <v>1645</v>
      </c>
      <c r="I57" s="85" t="s">
        <v>1646</v>
      </c>
      <c r="J57" s="85" t="s">
        <v>1647</v>
      </c>
      <c r="K57" s="85" t="s">
        <v>1648</v>
      </c>
    </row>
    <row r="58" spans="1:11">
      <c r="A58" s="85" t="s">
        <v>1442</v>
      </c>
      <c r="B58" s="85">
        <v>43</v>
      </c>
      <c r="C58" s="85">
        <v>11</v>
      </c>
      <c r="D58" s="85">
        <v>90531578</v>
      </c>
      <c r="E58" s="85" t="s">
        <v>571</v>
      </c>
      <c r="F58" s="85" t="s">
        <v>579</v>
      </c>
      <c r="G58" s="85" t="s">
        <v>1649</v>
      </c>
      <c r="H58" s="85" t="s">
        <v>1636</v>
      </c>
      <c r="I58" s="85" t="s">
        <v>721</v>
      </c>
      <c r="J58" s="85" t="s">
        <v>1650</v>
      </c>
      <c r="K58" s="85" t="s">
        <v>1651</v>
      </c>
    </row>
    <row r="59" spans="1:11">
      <c r="A59" s="85" t="s">
        <v>1443</v>
      </c>
      <c r="B59" s="85">
        <v>44</v>
      </c>
      <c r="C59" s="85">
        <v>11</v>
      </c>
      <c r="D59" s="85">
        <v>95834689</v>
      </c>
      <c r="E59" s="85" t="s">
        <v>578</v>
      </c>
      <c r="F59" s="85" t="s">
        <v>579</v>
      </c>
      <c r="G59" s="85" t="s">
        <v>1652</v>
      </c>
      <c r="H59" s="85" t="s">
        <v>1044</v>
      </c>
      <c r="I59" s="85" t="s">
        <v>575</v>
      </c>
      <c r="J59" s="85" t="s">
        <v>1653</v>
      </c>
      <c r="K59" s="85" t="s">
        <v>1654</v>
      </c>
    </row>
    <row r="60" spans="1:11">
      <c r="A60" s="85" t="s">
        <v>513</v>
      </c>
      <c r="B60" s="85">
        <v>45</v>
      </c>
      <c r="C60" s="85">
        <v>12</v>
      </c>
      <c r="D60" s="85">
        <v>58299037</v>
      </c>
      <c r="E60" s="85" t="s">
        <v>578</v>
      </c>
      <c r="F60" s="85" t="s">
        <v>579</v>
      </c>
      <c r="G60" s="85" t="s">
        <v>1214</v>
      </c>
      <c r="H60" s="85" t="s">
        <v>1044</v>
      </c>
      <c r="I60" s="85" t="s">
        <v>721</v>
      </c>
      <c r="J60" s="85" t="s">
        <v>1655</v>
      </c>
      <c r="K60" s="85" t="s">
        <v>1656</v>
      </c>
    </row>
    <row r="61" spans="1:11">
      <c r="A61" s="85" t="s">
        <v>1444</v>
      </c>
      <c r="B61" s="85">
        <v>46</v>
      </c>
      <c r="C61" s="85">
        <v>12</v>
      </c>
      <c r="D61" s="85">
        <v>82359619</v>
      </c>
      <c r="E61" s="85" t="s">
        <v>572</v>
      </c>
      <c r="F61" s="85" t="s">
        <v>579</v>
      </c>
      <c r="G61" s="85" t="s">
        <v>1657</v>
      </c>
      <c r="H61" s="85" t="s">
        <v>1169</v>
      </c>
      <c r="I61" s="85" t="s">
        <v>786</v>
      </c>
      <c r="J61" s="85" t="s">
        <v>1658</v>
      </c>
      <c r="K61" s="85" t="s">
        <v>1659</v>
      </c>
    </row>
    <row r="62" spans="1:11">
      <c r="A62" s="85" t="s">
        <v>1445</v>
      </c>
      <c r="B62" s="85">
        <v>47</v>
      </c>
      <c r="C62" s="85">
        <v>12</v>
      </c>
      <c r="D62" s="85">
        <v>83925378</v>
      </c>
      <c r="E62" s="85" t="s">
        <v>571</v>
      </c>
      <c r="F62" s="85" t="s">
        <v>579</v>
      </c>
      <c r="G62" s="85" t="s">
        <v>1660</v>
      </c>
      <c r="H62" s="85" t="s">
        <v>1067</v>
      </c>
      <c r="I62" s="85" t="s">
        <v>739</v>
      </c>
      <c r="J62" s="85" t="s">
        <v>1661</v>
      </c>
      <c r="K62" s="85" t="s">
        <v>1662</v>
      </c>
    </row>
    <row r="63" spans="1:11">
      <c r="A63" s="85" t="s">
        <v>1446</v>
      </c>
      <c r="B63" s="85">
        <v>48</v>
      </c>
      <c r="C63" s="85">
        <v>12</v>
      </c>
      <c r="D63" s="85">
        <v>123908948</v>
      </c>
      <c r="E63" s="85" t="s">
        <v>578</v>
      </c>
      <c r="F63" s="85" t="s">
        <v>579</v>
      </c>
      <c r="G63" s="85" t="s">
        <v>1663</v>
      </c>
      <c r="H63" s="85" t="s">
        <v>1664</v>
      </c>
      <c r="I63" s="85" t="s">
        <v>1287</v>
      </c>
      <c r="J63" s="85" t="s">
        <v>1665</v>
      </c>
      <c r="K63" s="85" t="s">
        <v>1666</v>
      </c>
    </row>
    <row r="64" spans="1:11">
      <c r="A64" s="85" t="s">
        <v>1447</v>
      </c>
      <c r="B64" s="85">
        <v>49</v>
      </c>
      <c r="C64" s="85">
        <v>13</v>
      </c>
      <c r="D64" s="85">
        <v>58356761</v>
      </c>
      <c r="E64" s="85" t="s">
        <v>571</v>
      </c>
      <c r="F64" s="85" t="s">
        <v>572</v>
      </c>
      <c r="G64" s="85" t="s">
        <v>1667</v>
      </c>
      <c r="H64" s="85" t="s">
        <v>1668</v>
      </c>
      <c r="I64" s="85" t="s">
        <v>786</v>
      </c>
      <c r="J64" s="85" t="s">
        <v>1669</v>
      </c>
      <c r="K64" s="85" t="s">
        <v>1670</v>
      </c>
    </row>
    <row r="65" spans="1:11">
      <c r="A65" s="85" t="s">
        <v>523</v>
      </c>
      <c r="B65" s="85">
        <v>50</v>
      </c>
      <c r="C65" s="85">
        <v>14</v>
      </c>
      <c r="D65" s="85">
        <v>29587809</v>
      </c>
      <c r="E65" s="85" t="s">
        <v>571</v>
      </c>
      <c r="F65" s="85" t="s">
        <v>572</v>
      </c>
      <c r="G65" s="85" t="s">
        <v>1247</v>
      </c>
      <c r="H65" s="85" t="s">
        <v>1671</v>
      </c>
      <c r="I65" s="85" t="s">
        <v>856</v>
      </c>
      <c r="J65" s="85" t="s">
        <v>1672</v>
      </c>
      <c r="K65" s="85" t="s">
        <v>1673</v>
      </c>
    </row>
    <row r="66" spans="1:11">
      <c r="A66" s="85" t="s">
        <v>525</v>
      </c>
      <c r="B66" s="85">
        <v>51</v>
      </c>
      <c r="C66" s="85">
        <v>14</v>
      </c>
      <c r="D66" s="85">
        <v>60937851</v>
      </c>
      <c r="E66" s="85" t="s">
        <v>571</v>
      </c>
      <c r="F66" s="85" t="s">
        <v>572</v>
      </c>
      <c r="G66" s="85" t="s">
        <v>1255</v>
      </c>
      <c r="H66" s="85" t="s">
        <v>1674</v>
      </c>
      <c r="I66" s="85" t="s">
        <v>739</v>
      </c>
      <c r="J66" s="85" t="s">
        <v>1675</v>
      </c>
      <c r="K66" s="85" t="s">
        <v>1676</v>
      </c>
    </row>
    <row r="67" spans="1:11">
      <c r="A67" s="85" t="s">
        <v>1448</v>
      </c>
      <c r="B67" s="85">
        <v>52</v>
      </c>
      <c r="C67" s="85">
        <v>14</v>
      </c>
      <c r="D67" s="85">
        <v>73581736</v>
      </c>
      <c r="E67" s="85" t="s">
        <v>578</v>
      </c>
      <c r="F67" s="85" t="s">
        <v>579</v>
      </c>
      <c r="G67" s="85" t="s">
        <v>1677</v>
      </c>
      <c r="H67" s="85" t="s">
        <v>1678</v>
      </c>
      <c r="I67" s="85" t="s">
        <v>575</v>
      </c>
      <c r="J67" s="85" t="s">
        <v>1679</v>
      </c>
      <c r="K67" s="85" t="s">
        <v>1680</v>
      </c>
    </row>
    <row r="68" spans="1:11">
      <c r="A68" s="85" t="s">
        <v>1449</v>
      </c>
      <c r="B68" s="85">
        <v>53</v>
      </c>
      <c r="C68" s="85">
        <v>16</v>
      </c>
      <c r="D68" s="85">
        <v>28562256</v>
      </c>
      <c r="E68" s="85" t="s">
        <v>578</v>
      </c>
      <c r="F68" s="85" t="s">
        <v>579</v>
      </c>
      <c r="G68" s="85" t="s">
        <v>1681</v>
      </c>
      <c r="H68" s="85" t="s">
        <v>1632</v>
      </c>
      <c r="I68" s="85" t="s">
        <v>721</v>
      </c>
      <c r="J68" s="85" t="s">
        <v>1682</v>
      </c>
      <c r="K68" s="85" t="s">
        <v>1683</v>
      </c>
    </row>
    <row r="69" spans="1:11">
      <c r="A69" s="85" t="s">
        <v>1684</v>
      </c>
      <c r="B69" s="85">
        <v>54</v>
      </c>
      <c r="C69" s="85">
        <v>17</v>
      </c>
      <c r="D69" s="85">
        <v>44773783</v>
      </c>
      <c r="E69" s="85" t="s">
        <v>578</v>
      </c>
      <c r="F69" s="85" t="s">
        <v>579</v>
      </c>
      <c r="G69" s="85" t="s">
        <v>1685</v>
      </c>
      <c r="H69" s="85" t="s">
        <v>1686</v>
      </c>
      <c r="I69" s="85" t="s">
        <v>1287</v>
      </c>
      <c r="J69" s="85" t="s">
        <v>1687</v>
      </c>
      <c r="K69" s="85" t="s">
        <v>1688</v>
      </c>
    </row>
    <row r="70" spans="1:11">
      <c r="A70" s="85" t="s">
        <v>1689</v>
      </c>
      <c r="B70" s="85">
        <v>54</v>
      </c>
      <c r="C70" s="85">
        <v>17</v>
      </c>
      <c r="D70" s="85">
        <v>43756466</v>
      </c>
      <c r="E70" s="85" t="s">
        <v>571</v>
      </c>
      <c r="F70" s="85" t="s">
        <v>572</v>
      </c>
      <c r="G70" s="85" t="s">
        <v>1690</v>
      </c>
      <c r="H70" s="85" t="s">
        <v>1691</v>
      </c>
      <c r="I70" s="85" t="s">
        <v>1287</v>
      </c>
      <c r="J70" s="85" t="s">
        <v>1692</v>
      </c>
      <c r="K70" s="85" t="s">
        <v>1693</v>
      </c>
    </row>
    <row r="71" spans="1:11">
      <c r="A71" s="85" t="s">
        <v>1300</v>
      </c>
      <c r="B71" s="85">
        <v>54</v>
      </c>
      <c r="C71" s="85">
        <v>17</v>
      </c>
      <c r="D71" s="85">
        <v>43798360</v>
      </c>
      <c r="E71" s="85" t="s">
        <v>578</v>
      </c>
      <c r="F71" s="85" t="s">
        <v>579</v>
      </c>
      <c r="G71" s="85" t="s">
        <v>1301</v>
      </c>
      <c r="H71" s="85" t="s">
        <v>1594</v>
      </c>
      <c r="I71" s="85" t="s">
        <v>656</v>
      </c>
      <c r="J71" s="85" t="s">
        <v>1694</v>
      </c>
      <c r="K71" s="85" t="s">
        <v>1695</v>
      </c>
    </row>
    <row r="72" spans="1:11">
      <c r="A72" s="85" t="s">
        <v>1451</v>
      </c>
      <c r="B72" s="85">
        <v>55</v>
      </c>
      <c r="C72" s="85">
        <v>18</v>
      </c>
      <c r="D72" s="85">
        <v>22648505</v>
      </c>
      <c r="E72" s="85" t="s">
        <v>578</v>
      </c>
      <c r="F72" s="85" t="s">
        <v>572</v>
      </c>
      <c r="G72" s="85" t="s">
        <v>1696</v>
      </c>
      <c r="H72" s="85" t="s">
        <v>1678</v>
      </c>
      <c r="I72" s="85" t="s">
        <v>721</v>
      </c>
      <c r="J72" s="85" t="s">
        <v>1697</v>
      </c>
      <c r="K72" s="85" t="s">
        <v>1698</v>
      </c>
    </row>
    <row r="73" spans="1:11">
      <c r="A73" s="85" t="s">
        <v>543</v>
      </c>
      <c r="B73" s="85">
        <v>56</v>
      </c>
      <c r="C73" s="85">
        <v>18</v>
      </c>
      <c r="D73" s="85">
        <v>35197862</v>
      </c>
      <c r="E73" s="85" t="s">
        <v>578</v>
      </c>
      <c r="F73" s="85" t="s">
        <v>579</v>
      </c>
      <c r="G73" s="85" t="s">
        <v>1328</v>
      </c>
      <c r="H73" s="85" t="s">
        <v>785</v>
      </c>
      <c r="I73" s="85" t="s">
        <v>575</v>
      </c>
      <c r="J73" s="85" t="s">
        <v>1699</v>
      </c>
      <c r="K73" s="85" t="s">
        <v>1700</v>
      </c>
    </row>
    <row r="74" spans="1:11">
      <c r="A74" s="85" t="s">
        <v>1342</v>
      </c>
      <c r="B74" s="85">
        <v>57</v>
      </c>
      <c r="C74" s="85">
        <v>18</v>
      </c>
      <c r="D74" s="85">
        <v>53198836</v>
      </c>
      <c r="E74" s="85" t="s">
        <v>578</v>
      </c>
      <c r="F74" s="85" t="s">
        <v>579</v>
      </c>
      <c r="G74" s="85" t="s">
        <v>1343</v>
      </c>
      <c r="H74" s="85" t="s">
        <v>1701</v>
      </c>
      <c r="I74" s="85" t="s">
        <v>807</v>
      </c>
      <c r="J74" s="85" t="s">
        <v>1702</v>
      </c>
      <c r="K74" s="85" t="s">
        <v>1703</v>
      </c>
    </row>
    <row r="75" spans="1:11">
      <c r="A75" s="85" t="s">
        <v>549</v>
      </c>
      <c r="B75" s="85">
        <v>58</v>
      </c>
      <c r="C75" s="85">
        <v>19</v>
      </c>
      <c r="D75" s="85">
        <v>6214291</v>
      </c>
      <c r="E75" s="85" t="s">
        <v>578</v>
      </c>
      <c r="F75" s="85" t="s">
        <v>579</v>
      </c>
      <c r="G75" s="85" t="s">
        <v>1370</v>
      </c>
      <c r="H75" s="85" t="s">
        <v>1485</v>
      </c>
      <c r="I75" s="85" t="s">
        <v>656</v>
      </c>
      <c r="J75" s="85" t="s">
        <v>1704</v>
      </c>
      <c r="K75" s="85" t="s">
        <v>1705</v>
      </c>
    </row>
    <row r="76" spans="1:11">
      <c r="A76" s="85" t="s">
        <v>551</v>
      </c>
      <c r="B76" s="85">
        <v>59</v>
      </c>
      <c r="C76" s="85">
        <v>19</v>
      </c>
      <c r="D76" s="85">
        <v>13149854</v>
      </c>
      <c r="E76" s="85" t="s">
        <v>571</v>
      </c>
      <c r="F76" s="85" t="s">
        <v>572</v>
      </c>
      <c r="G76" s="85" t="s">
        <v>1378</v>
      </c>
      <c r="H76" s="85" t="s">
        <v>1503</v>
      </c>
      <c r="I76" s="85" t="s">
        <v>1000</v>
      </c>
      <c r="J76" s="85" t="s">
        <v>1706</v>
      </c>
      <c r="K76" s="85" t="s">
        <v>1707</v>
      </c>
    </row>
    <row r="77" spans="1:11">
      <c r="A77" s="62"/>
      <c r="B77" s="62"/>
      <c r="C77" s="62"/>
      <c r="D77" s="62"/>
      <c r="E77" s="62"/>
      <c r="F77" s="62"/>
      <c r="G77" s="62"/>
      <c r="H77" s="62"/>
      <c r="I77" s="62"/>
      <c r="J77" s="62"/>
      <c r="K77" s="62"/>
    </row>
    <row r="78" spans="1:11">
      <c r="A78" s="61" t="s">
        <v>1411</v>
      </c>
      <c r="B78" s="85"/>
      <c r="C78" s="85"/>
      <c r="D78" s="85"/>
      <c r="E78" s="85"/>
      <c r="F78" s="85"/>
      <c r="G78" s="85"/>
      <c r="H78" s="85"/>
      <c r="I78" s="85"/>
      <c r="J78" s="85"/>
      <c r="K78" s="85"/>
    </row>
  </sheetData>
  <mergeCells count="1">
    <mergeCell ref="A1:T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6"/>
  <sheetViews>
    <sheetView workbookViewId="0">
      <selection sqref="A1:T1"/>
    </sheetView>
  </sheetViews>
  <sheetFormatPr defaultColWidth="10.85546875" defaultRowHeight="15"/>
  <cols>
    <col min="1" max="1" width="15" customWidth="1"/>
    <col min="2" max="2" width="12" customWidth="1"/>
    <col min="3" max="4" width="13" customWidth="1"/>
    <col min="5" max="5" width="8" customWidth="1"/>
    <col min="6" max="6" width="13" customWidth="1"/>
    <col min="7" max="7" width="16" customWidth="1"/>
    <col min="8" max="8" width="13" customWidth="1"/>
    <col min="9" max="9" width="57" customWidth="1"/>
    <col min="10" max="50" width="50" customWidth="1"/>
  </cols>
  <sheetData>
    <row r="1" spans="1:20" ht="15.75">
      <c r="A1" s="197" t="s">
        <v>9</v>
      </c>
      <c r="B1" s="198"/>
      <c r="C1" s="198"/>
      <c r="D1" s="198"/>
      <c r="E1" s="198"/>
      <c r="F1" s="198"/>
      <c r="G1" s="198"/>
      <c r="H1" s="198"/>
      <c r="I1" s="198"/>
      <c r="J1" s="198"/>
      <c r="K1" s="198"/>
      <c r="L1" s="198"/>
      <c r="M1" s="198"/>
      <c r="N1" s="198"/>
      <c r="O1" s="198"/>
      <c r="P1" s="198"/>
      <c r="Q1" s="198"/>
      <c r="R1" s="198"/>
      <c r="S1" s="198"/>
      <c r="T1" s="198"/>
    </row>
    <row r="3" spans="1:20">
      <c r="A3" s="60" t="s">
        <v>390</v>
      </c>
      <c r="B3" s="60" t="s">
        <v>391</v>
      </c>
      <c r="C3" s="60" t="s">
        <v>392</v>
      </c>
      <c r="D3" s="60" t="s">
        <v>393</v>
      </c>
      <c r="E3" s="60" t="s">
        <v>394</v>
      </c>
      <c r="F3" s="60" t="s">
        <v>395</v>
      </c>
      <c r="G3" s="60" t="s">
        <v>396</v>
      </c>
      <c r="H3" s="60" t="s">
        <v>397</v>
      </c>
      <c r="I3" s="60" t="s">
        <v>398</v>
      </c>
      <c r="J3" s="85"/>
      <c r="K3" s="85"/>
      <c r="L3" s="85"/>
      <c r="M3" s="85"/>
      <c r="N3" s="85"/>
      <c r="O3" s="85"/>
      <c r="P3" s="85"/>
      <c r="Q3" s="85"/>
      <c r="R3" s="85"/>
      <c r="S3" s="85"/>
      <c r="T3" s="85"/>
    </row>
    <row r="4" spans="1:20">
      <c r="A4" s="85">
        <v>1</v>
      </c>
      <c r="B4" s="85">
        <v>1</v>
      </c>
      <c r="C4" s="85">
        <v>43970297</v>
      </c>
      <c r="D4" s="85">
        <v>44442521</v>
      </c>
      <c r="E4" s="85">
        <v>206</v>
      </c>
      <c r="F4" s="85">
        <v>158</v>
      </c>
      <c r="G4" s="85">
        <v>3</v>
      </c>
      <c r="H4" s="85">
        <v>1</v>
      </c>
      <c r="I4" s="85" t="s">
        <v>1708</v>
      </c>
      <c r="J4" s="85"/>
      <c r="K4" s="85"/>
      <c r="L4" s="85"/>
      <c r="M4" s="85"/>
      <c r="N4" s="85"/>
      <c r="O4" s="85"/>
      <c r="P4" s="85"/>
      <c r="Q4" s="85"/>
      <c r="R4" s="85"/>
      <c r="S4" s="85"/>
      <c r="T4" s="85"/>
    </row>
    <row r="5" spans="1:20">
      <c r="A5" s="85">
        <v>2</v>
      </c>
      <c r="B5" s="85">
        <v>1</v>
      </c>
      <c r="C5" s="85">
        <v>91189731</v>
      </c>
      <c r="D5" s="85">
        <v>91221596</v>
      </c>
      <c r="E5" s="85">
        <v>23</v>
      </c>
      <c r="F5" s="85">
        <v>20</v>
      </c>
      <c r="G5" s="85">
        <v>1</v>
      </c>
      <c r="H5" s="85">
        <v>1</v>
      </c>
      <c r="I5" s="85" t="s">
        <v>1709</v>
      </c>
      <c r="J5" s="85"/>
      <c r="K5" s="85"/>
      <c r="L5" s="85"/>
      <c r="M5" s="85"/>
      <c r="N5" s="85"/>
      <c r="O5" s="85"/>
      <c r="P5" s="85"/>
      <c r="Q5" s="85"/>
      <c r="R5" s="85"/>
      <c r="S5" s="85"/>
      <c r="T5" s="85"/>
    </row>
    <row r="6" spans="1:20">
      <c r="A6" s="85">
        <v>3</v>
      </c>
      <c r="B6" s="85">
        <v>1</v>
      </c>
      <c r="C6" s="85">
        <v>96169760</v>
      </c>
      <c r="D6" s="85">
        <v>96221653</v>
      </c>
      <c r="E6" s="85">
        <v>38</v>
      </c>
      <c r="F6" s="85">
        <v>32</v>
      </c>
      <c r="G6" s="85">
        <v>1</v>
      </c>
      <c r="H6" s="85">
        <v>1</v>
      </c>
      <c r="I6" s="85" t="s">
        <v>1710</v>
      </c>
      <c r="J6" s="85"/>
      <c r="K6" s="85"/>
      <c r="L6" s="85"/>
      <c r="M6" s="85"/>
      <c r="N6" s="85"/>
      <c r="O6" s="85"/>
      <c r="P6" s="85"/>
      <c r="Q6" s="85"/>
      <c r="R6" s="85"/>
      <c r="S6" s="85"/>
      <c r="T6" s="85"/>
    </row>
    <row r="7" spans="1:20">
      <c r="A7" s="85">
        <v>4</v>
      </c>
      <c r="B7" s="85">
        <v>1</v>
      </c>
      <c r="C7" s="85">
        <v>204448441</v>
      </c>
      <c r="D7" s="85">
        <v>204617751</v>
      </c>
      <c r="E7" s="85">
        <v>60</v>
      </c>
      <c r="F7" s="85">
        <v>43</v>
      </c>
      <c r="G7" s="85">
        <v>3</v>
      </c>
      <c r="H7" s="85">
        <v>1</v>
      </c>
      <c r="I7" s="85" t="s">
        <v>1711</v>
      </c>
      <c r="J7" s="85"/>
      <c r="K7" s="85"/>
      <c r="L7" s="85"/>
      <c r="M7" s="85"/>
      <c r="N7" s="85"/>
      <c r="O7" s="85"/>
      <c r="P7" s="85"/>
      <c r="Q7" s="85"/>
      <c r="R7" s="85"/>
      <c r="S7" s="85"/>
      <c r="T7" s="85"/>
    </row>
    <row r="8" spans="1:20">
      <c r="A8" s="85">
        <v>5</v>
      </c>
      <c r="B8" s="85">
        <v>2</v>
      </c>
      <c r="C8" s="85">
        <v>99679099</v>
      </c>
      <c r="D8" s="85">
        <v>101328728</v>
      </c>
      <c r="E8" s="85">
        <v>618</v>
      </c>
      <c r="F8" s="85">
        <v>516</v>
      </c>
      <c r="G8" s="85">
        <v>18</v>
      </c>
      <c r="H8" s="85">
        <v>5</v>
      </c>
      <c r="I8" s="85" t="s">
        <v>1712</v>
      </c>
      <c r="J8" s="85"/>
      <c r="K8" s="85"/>
      <c r="L8" s="85"/>
      <c r="M8" s="85"/>
      <c r="N8" s="85"/>
      <c r="O8" s="85"/>
      <c r="P8" s="85"/>
      <c r="Q8" s="85"/>
      <c r="R8" s="85"/>
      <c r="S8" s="85"/>
      <c r="T8" s="85"/>
    </row>
    <row r="9" spans="1:20">
      <c r="A9" s="85">
        <v>6</v>
      </c>
      <c r="B9" s="85">
        <v>2</v>
      </c>
      <c r="C9" s="85">
        <v>161265910</v>
      </c>
      <c r="D9" s="85">
        <v>161265910</v>
      </c>
      <c r="E9" s="85">
        <v>1</v>
      </c>
      <c r="F9" s="85">
        <v>1</v>
      </c>
      <c r="G9" s="85">
        <v>1</v>
      </c>
      <c r="H9" s="85">
        <v>1</v>
      </c>
      <c r="I9" s="85" t="s">
        <v>1713</v>
      </c>
      <c r="J9" s="85"/>
      <c r="K9" s="85"/>
      <c r="L9" s="85"/>
      <c r="M9" s="85"/>
      <c r="N9" s="85"/>
      <c r="O9" s="85"/>
      <c r="P9" s="85"/>
      <c r="Q9" s="85"/>
      <c r="R9" s="85"/>
      <c r="S9" s="85"/>
      <c r="T9" s="85"/>
    </row>
    <row r="10" spans="1:20">
      <c r="A10" s="85">
        <v>7</v>
      </c>
      <c r="B10" s="85">
        <v>2</v>
      </c>
      <c r="C10" s="85">
        <v>199375335</v>
      </c>
      <c r="D10" s="85">
        <v>199653885</v>
      </c>
      <c r="E10" s="85">
        <v>122</v>
      </c>
      <c r="F10" s="85">
        <v>102</v>
      </c>
      <c r="G10" s="85">
        <v>2</v>
      </c>
      <c r="H10" s="85">
        <v>1</v>
      </c>
      <c r="I10" s="85" t="s">
        <v>1714</v>
      </c>
      <c r="J10" s="85"/>
      <c r="K10" s="85"/>
      <c r="L10" s="85"/>
      <c r="M10" s="85"/>
      <c r="N10" s="85"/>
      <c r="O10" s="85"/>
      <c r="P10" s="85"/>
      <c r="Q10" s="85"/>
      <c r="R10" s="85"/>
      <c r="S10" s="85"/>
      <c r="T10" s="85"/>
    </row>
    <row r="11" spans="1:20">
      <c r="A11" s="85">
        <v>8</v>
      </c>
      <c r="B11" s="85">
        <v>2</v>
      </c>
      <c r="C11" s="85">
        <v>203033154</v>
      </c>
      <c r="D11" s="85">
        <v>203469436</v>
      </c>
      <c r="E11" s="85">
        <v>205</v>
      </c>
      <c r="F11" s="85">
        <v>160</v>
      </c>
      <c r="G11" s="85">
        <v>1</v>
      </c>
      <c r="H11" s="85">
        <v>1</v>
      </c>
      <c r="I11" s="85" t="s">
        <v>1715</v>
      </c>
      <c r="J11" s="85"/>
      <c r="K11" s="85"/>
      <c r="L11" s="85"/>
      <c r="M11" s="85"/>
      <c r="N11" s="85"/>
      <c r="O11" s="85"/>
      <c r="P11" s="85"/>
      <c r="Q11" s="85"/>
      <c r="R11" s="85"/>
      <c r="S11" s="85"/>
      <c r="T11" s="85"/>
    </row>
    <row r="12" spans="1:20">
      <c r="A12" s="85">
        <v>9</v>
      </c>
      <c r="B12" s="85">
        <v>2</v>
      </c>
      <c r="C12" s="85">
        <v>212578978</v>
      </c>
      <c r="D12" s="85">
        <v>212739554</v>
      </c>
      <c r="E12" s="85">
        <v>319</v>
      </c>
      <c r="F12" s="85">
        <v>259</v>
      </c>
      <c r="G12" s="85">
        <v>9</v>
      </c>
      <c r="H12" s="85">
        <v>1</v>
      </c>
      <c r="I12" s="85" t="s">
        <v>1716</v>
      </c>
      <c r="J12" s="85"/>
      <c r="K12" s="85"/>
      <c r="L12" s="85"/>
      <c r="M12" s="85"/>
      <c r="N12" s="85"/>
      <c r="O12" s="85"/>
      <c r="P12" s="85"/>
      <c r="Q12" s="85"/>
      <c r="R12" s="85"/>
      <c r="S12" s="85"/>
      <c r="T12" s="85"/>
    </row>
    <row r="13" spans="1:20">
      <c r="A13" s="85">
        <v>10</v>
      </c>
      <c r="B13" s="85">
        <v>3</v>
      </c>
      <c r="C13" s="85">
        <v>48695834</v>
      </c>
      <c r="D13" s="85">
        <v>50250837</v>
      </c>
      <c r="E13" s="85">
        <v>566</v>
      </c>
      <c r="F13" s="85">
        <v>416</v>
      </c>
      <c r="G13" s="85">
        <v>7</v>
      </c>
      <c r="H13" s="85">
        <v>2</v>
      </c>
      <c r="I13" s="85" t="s">
        <v>1717</v>
      </c>
      <c r="J13" s="85"/>
      <c r="K13" s="85"/>
      <c r="L13" s="85"/>
      <c r="M13" s="85"/>
      <c r="N13" s="85"/>
      <c r="O13" s="85"/>
      <c r="P13" s="85"/>
      <c r="Q13" s="85"/>
      <c r="R13" s="85"/>
      <c r="S13" s="85"/>
      <c r="T13" s="85"/>
    </row>
    <row r="14" spans="1:20">
      <c r="A14" s="85">
        <v>11</v>
      </c>
      <c r="B14" s="85">
        <v>3</v>
      </c>
      <c r="C14" s="85">
        <v>85084563</v>
      </c>
      <c r="D14" s="85">
        <v>85384671</v>
      </c>
      <c r="E14" s="85">
        <v>111</v>
      </c>
      <c r="F14" s="85">
        <v>90</v>
      </c>
      <c r="G14" s="85">
        <v>1</v>
      </c>
      <c r="H14" s="85">
        <v>1</v>
      </c>
      <c r="I14" s="85" t="s">
        <v>832</v>
      </c>
      <c r="J14" s="85"/>
      <c r="K14" s="85"/>
      <c r="L14" s="85"/>
      <c r="M14" s="85"/>
      <c r="N14" s="85"/>
      <c r="O14" s="85"/>
      <c r="P14" s="85"/>
      <c r="Q14" s="85"/>
      <c r="R14" s="85"/>
      <c r="S14" s="85"/>
      <c r="T14" s="85"/>
    </row>
    <row r="15" spans="1:20">
      <c r="A15" s="85">
        <v>12</v>
      </c>
      <c r="B15" s="85">
        <v>4</v>
      </c>
      <c r="C15" s="85">
        <v>97088668</v>
      </c>
      <c r="D15" s="85">
        <v>97512305</v>
      </c>
      <c r="E15" s="85">
        <v>251</v>
      </c>
      <c r="F15" s="85">
        <v>206</v>
      </c>
      <c r="G15" s="85">
        <v>1</v>
      </c>
      <c r="H15" s="85">
        <v>1</v>
      </c>
      <c r="I15" s="85" t="s">
        <v>1718</v>
      </c>
      <c r="J15" s="85"/>
      <c r="K15" s="85"/>
      <c r="L15" s="85"/>
      <c r="M15" s="85"/>
      <c r="N15" s="85"/>
      <c r="O15" s="85"/>
      <c r="P15" s="85"/>
      <c r="Q15" s="85"/>
      <c r="R15" s="85"/>
      <c r="S15" s="85"/>
      <c r="T15" s="85"/>
    </row>
    <row r="16" spans="1:20">
      <c r="A16" s="85">
        <v>13</v>
      </c>
      <c r="B16" s="85">
        <v>4</v>
      </c>
      <c r="C16" s="85">
        <v>123096690</v>
      </c>
      <c r="D16" s="85">
        <v>123558330</v>
      </c>
      <c r="E16" s="85">
        <v>18</v>
      </c>
      <c r="F16" s="85">
        <v>12</v>
      </c>
      <c r="G16" s="85">
        <v>2</v>
      </c>
      <c r="H16" s="85">
        <v>1</v>
      </c>
      <c r="I16" s="85" t="s">
        <v>1719</v>
      </c>
      <c r="J16" s="85"/>
      <c r="K16" s="85"/>
      <c r="L16" s="85"/>
      <c r="M16" s="85"/>
      <c r="N16" s="85"/>
      <c r="O16" s="85"/>
      <c r="P16" s="85"/>
      <c r="Q16" s="85"/>
      <c r="R16" s="85"/>
      <c r="S16" s="85"/>
      <c r="T16" s="85"/>
    </row>
    <row r="17" spans="1:9">
      <c r="A17" s="85">
        <v>14</v>
      </c>
      <c r="B17" s="85">
        <v>5</v>
      </c>
      <c r="C17" s="85">
        <v>59842971</v>
      </c>
      <c r="D17" s="85">
        <v>60843706</v>
      </c>
      <c r="E17" s="85">
        <v>340</v>
      </c>
      <c r="F17" s="85">
        <v>251</v>
      </c>
      <c r="G17" s="85">
        <v>10</v>
      </c>
      <c r="H17" s="85">
        <v>2</v>
      </c>
      <c r="I17" s="85" t="s">
        <v>444</v>
      </c>
    </row>
    <row r="18" spans="1:9">
      <c r="A18" s="85">
        <v>15</v>
      </c>
      <c r="B18" s="85">
        <v>5</v>
      </c>
      <c r="C18" s="85">
        <v>67763676</v>
      </c>
      <c r="D18" s="85">
        <v>67824690</v>
      </c>
      <c r="E18" s="85">
        <v>5</v>
      </c>
      <c r="F18" s="85">
        <v>5</v>
      </c>
      <c r="G18" s="85">
        <v>1</v>
      </c>
      <c r="H18" s="85">
        <v>1</v>
      </c>
      <c r="I18" s="85" t="s">
        <v>1720</v>
      </c>
    </row>
    <row r="19" spans="1:9">
      <c r="A19" s="85">
        <v>16</v>
      </c>
      <c r="B19" s="85">
        <v>5</v>
      </c>
      <c r="C19" s="85">
        <v>141124652</v>
      </c>
      <c r="D19" s="85">
        <v>141136867</v>
      </c>
      <c r="E19" s="85">
        <v>7</v>
      </c>
      <c r="F19" s="85">
        <v>6</v>
      </c>
      <c r="G19" s="85">
        <v>1</v>
      </c>
      <c r="H19" s="85">
        <v>1</v>
      </c>
      <c r="I19" s="85" t="s">
        <v>453</v>
      </c>
    </row>
    <row r="20" spans="1:9">
      <c r="A20" s="85">
        <v>17</v>
      </c>
      <c r="B20" s="85">
        <v>6</v>
      </c>
      <c r="C20" s="85">
        <v>98214814</v>
      </c>
      <c r="D20" s="85">
        <v>98751680</v>
      </c>
      <c r="E20" s="85">
        <v>493</v>
      </c>
      <c r="F20" s="85">
        <v>386</v>
      </c>
      <c r="G20" s="85">
        <v>9</v>
      </c>
      <c r="H20" s="85">
        <v>1</v>
      </c>
      <c r="I20" s="85" t="s">
        <v>1721</v>
      </c>
    </row>
    <row r="21" spans="1:9">
      <c r="A21" s="85">
        <v>18</v>
      </c>
      <c r="B21" s="85">
        <v>6</v>
      </c>
      <c r="C21" s="85">
        <v>114184248</v>
      </c>
      <c r="D21" s="85">
        <v>114218608</v>
      </c>
      <c r="E21" s="85">
        <v>11</v>
      </c>
      <c r="F21" s="85">
        <v>11</v>
      </c>
      <c r="G21" s="85">
        <v>1</v>
      </c>
      <c r="H21" s="85">
        <v>1</v>
      </c>
      <c r="I21" s="85" t="s">
        <v>460</v>
      </c>
    </row>
    <row r="22" spans="1:9">
      <c r="A22" s="85">
        <v>19</v>
      </c>
      <c r="B22" s="85">
        <v>7</v>
      </c>
      <c r="C22" s="85">
        <v>8013495</v>
      </c>
      <c r="D22" s="85">
        <v>8127710</v>
      </c>
      <c r="E22" s="85">
        <v>110</v>
      </c>
      <c r="F22" s="85">
        <v>94</v>
      </c>
      <c r="G22" s="85">
        <v>1</v>
      </c>
      <c r="H22" s="85">
        <v>1</v>
      </c>
      <c r="I22" s="85" t="s">
        <v>1722</v>
      </c>
    </row>
    <row r="23" spans="1:9">
      <c r="A23" s="85">
        <v>20</v>
      </c>
      <c r="B23" s="85">
        <v>8</v>
      </c>
      <c r="C23" s="85">
        <v>92976563</v>
      </c>
      <c r="D23" s="85">
        <v>93180965</v>
      </c>
      <c r="E23" s="85">
        <v>195</v>
      </c>
      <c r="F23" s="85">
        <v>160</v>
      </c>
      <c r="G23" s="85">
        <v>1</v>
      </c>
      <c r="H23" s="85">
        <v>1</v>
      </c>
      <c r="I23" s="85" t="s">
        <v>1723</v>
      </c>
    </row>
    <row r="24" spans="1:9">
      <c r="A24" s="85">
        <v>21</v>
      </c>
      <c r="B24" s="85">
        <v>9</v>
      </c>
      <c r="C24" s="85">
        <v>1716479</v>
      </c>
      <c r="D24" s="85">
        <v>1790488</v>
      </c>
      <c r="E24" s="85">
        <v>112</v>
      </c>
      <c r="F24" s="85">
        <v>98</v>
      </c>
      <c r="G24" s="85">
        <v>2</v>
      </c>
      <c r="H24" s="85">
        <v>1</v>
      </c>
      <c r="I24" s="85" t="s">
        <v>1724</v>
      </c>
    </row>
    <row r="25" spans="1:9">
      <c r="A25" s="85">
        <v>22</v>
      </c>
      <c r="B25" s="85">
        <v>9</v>
      </c>
      <c r="C25" s="85">
        <v>14504493</v>
      </c>
      <c r="D25" s="85">
        <v>14528513</v>
      </c>
      <c r="E25" s="85">
        <v>42</v>
      </c>
      <c r="F25" s="85">
        <v>36</v>
      </c>
      <c r="G25" s="85">
        <v>2</v>
      </c>
      <c r="H25" s="85">
        <v>1</v>
      </c>
      <c r="I25" s="85" t="s">
        <v>1725</v>
      </c>
    </row>
    <row r="26" spans="1:9">
      <c r="A26" s="85">
        <v>23</v>
      </c>
      <c r="B26" s="85">
        <v>9</v>
      </c>
      <c r="C26" s="85">
        <v>23291526</v>
      </c>
      <c r="D26" s="85">
        <v>23422031</v>
      </c>
      <c r="E26" s="85">
        <v>185</v>
      </c>
      <c r="F26" s="85">
        <v>170</v>
      </c>
      <c r="G26" s="85">
        <v>8</v>
      </c>
      <c r="H26" s="85">
        <v>1</v>
      </c>
      <c r="I26" s="85" t="s">
        <v>1726</v>
      </c>
    </row>
    <row r="27" spans="1:9">
      <c r="A27" s="85">
        <v>24</v>
      </c>
      <c r="B27" s="85">
        <v>9</v>
      </c>
      <c r="C27" s="85">
        <v>96392945</v>
      </c>
      <c r="D27" s="85">
        <v>96472094</v>
      </c>
      <c r="E27" s="85">
        <v>37</v>
      </c>
      <c r="F27" s="85">
        <v>27</v>
      </c>
      <c r="G27" s="85">
        <v>1</v>
      </c>
      <c r="H27" s="85">
        <v>1</v>
      </c>
      <c r="I27" s="85" t="s">
        <v>1727</v>
      </c>
    </row>
    <row r="28" spans="1:9">
      <c r="A28" s="85">
        <v>25</v>
      </c>
      <c r="B28" s="85">
        <v>9</v>
      </c>
      <c r="C28" s="85">
        <v>98191723</v>
      </c>
      <c r="D28" s="85">
        <v>98314306</v>
      </c>
      <c r="E28" s="85">
        <v>110</v>
      </c>
      <c r="F28" s="85">
        <v>96</v>
      </c>
      <c r="G28" s="85">
        <v>1</v>
      </c>
      <c r="H28" s="85">
        <v>1</v>
      </c>
      <c r="I28" s="85" t="s">
        <v>1728</v>
      </c>
    </row>
    <row r="29" spans="1:9">
      <c r="A29" s="85">
        <v>26</v>
      </c>
      <c r="B29" s="85">
        <v>9</v>
      </c>
      <c r="C29" s="85">
        <v>99084471</v>
      </c>
      <c r="D29" s="85">
        <v>99282269</v>
      </c>
      <c r="E29" s="85">
        <v>198</v>
      </c>
      <c r="F29" s="85">
        <v>149</v>
      </c>
      <c r="G29" s="85">
        <v>1</v>
      </c>
      <c r="H29" s="85">
        <v>1</v>
      </c>
      <c r="I29" s="85" t="s">
        <v>1729</v>
      </c>
    </row>
    <row r="30" spans="1:9">
      <c r="A30" s="85">
        <v>27</v>
      </c>
      <c r="B30" s="85">
        <v>9</v>
      </c>
      <c r="C30" s="85">
        <v>140241209</v>
      </c>
      <c r="D30" s="85">
        <v>140278206</v>
      </c>
      <c r="E30" s="85">
        <v>18</v>
      </c>
      <c r="F30" s="85">
        <v>14</v>
      </c>
      <c r="G30" s="85">
        <v>1</v>
      </c>
      <c r="H30" s="85">
        <v>1</v>
      </c>
      <c r="I30" s="85" t="s">
        <v>1730</v>
      </c>
    </row>
    <row r="31" spans="1:9">
      <c r="A31" s="85">
        <v>28</v>
      </c>
      <c r="B31" s="85">
        <v>11</v>
      </c>
      <c r="C31" s="85">
        <v>30260674</v>
      </c>
      <c r="D31" s="85">
        <v>30432176</v>
      </c>
      <c r="E31" s="85">
        <v>65</v>
      </c>
      <c r="F31" s="85">
        <v>50</v>
      </c>
      <c r="G31" s="85">
        <v>1</v>
      </c>
      <c r="H31" s="85">
        <v>1</v>
      </c>
      <c r="I31" s="85" t="s">
        <v>1731</v>
      </c>
    </row>
    <row r="32" spans="1:9">
      <c r="A32" s="85">
        <v>29</v>
      </c>
      <c r="B32" s="85">
        <v>14</v>
      </c>
      <c r="C32" s="85">
        <v>30192618</v>
      </c>
      <c r="D32" s="85">
        <v>30285410</v>
      </c>
      <c r="E32" s="85">
        <v>10</v>
      </c>
      <c r="F32" s="85">
        <v>9</v>
      </c>
      <c r="G32" s="85">
        <v>1</v>
      </c>
      <c r="H32" s="85">
        <v>1</v>
      </c>
      <c r="I32" s="85" t="s">
        <v>1732</v>
      </c>
    </row>
    <row r="33" spans="1:9">
      <c r="A33" s="85">
        <v>30</v>
      </c>
      <c r="B33" s="85">
        <v>14</v>
      </c>
      <c r="C33" s="85">
        <v>33297398</v>
      </c>
      <c r="D33" s="85">
        <v>33309495</v>
      </c>
      <c r="E33" s="85">
        <v>39</v>
      </c>
      <c r="F33" s="85">
        <v>34</v>
      </c>
      <c r="G33" s="85">
        <v>1</v>
      </c>
      <c r="H33" s="85">
        <v>1</v>
      </c>
      <c r="I33" s="85" t="s">
        <v>1733</v>
      </c>
    </row>
    <row r="34" spans="1:9">
      <c r="A34" s="85">
        <v>31</v>
      </c>
      <c r="B34" s="85">
        <v>16</v>
      </c>
      <c r="C34" s="85">
        <v>28338039</v>
      </c>
      <c r="D34" s="85">
        <v>29001460</v>
      </c>
      <c r="E34" s="85">
        <v>404</v>
      </c>
      <c r="F34" s="85">
        <v>257</v>
      </c>
      <c r="G34" s="85">
        <v>4</v>
      </c>
      <c r="H34" s="85">
        <v>1</v>
      </c>
      <c r="I34" s="85" t="s">
        <v>1734</v>
      </c>
    </row>
    <row r="35" spans="1:9">
      <c r="A35" s="85">
        <v>32</v>
      </c>
      <c r="B35" s="85">
        <v>16</v>
      </c>
      <c r="C35" s="85">
        <v>76433193</v>
      </c>
      <c r="D35" s="85">
        <v>76481824</v>
      </c>
      <c r="E35" s="85">
        <v>164</v>
      </c>
      <c r="F35" s="85">
        <v>145</v>
      </c>
      <c r="G35" s="85">
        <v>1</v>
      </c>
      <c r="H35" s="85">
        <v>1</v>
      </c>
      <c r="I35" s="85" t="s">
        <v>1735</v>
      </c>
    </row>
    <row r="36" spans="1:9">
      <c r="A36" s="85">
        <v>33</v>
      </c>
      <c r="B36" s="85">
        <v>16</v>
      </c>
      <c r="C36" s="85">
        <v>89714844</v>
      </c>
      <c r="D36" s="85">
        <v>90110798</v>
      </c>
      <c r="E36" s="85">
        <v>56</v>
      </c>
      <c r="F36" s="85">
        <v>47</v>
      </c>
      <c r="G36" s="85">
        <v>1</v>
      </c>
      <c r="H36" s="85">
        <v>1</v>
      </c>
      <c r="I36" s="85" t="s">
        <v>1736</v>
      </c>
    </row>
    <row r="37" spans="1:9">
      <c r="A37" s="85">
        <v>34</v>
      </c>
      <c r="B37" s="85">
        <v>17</v>
      </c>
      <c r="C37" s="85">
        <v>38278787</v>
      </c>
      <c r="D37" s="85">
        <v>38536176</v>
      </c>
      <c r="E37" s="85">
        <v>8</v>
      </c>
      <c r="F37" s="85">
        <v>6</v>
      </c>
      <c r="G37" s="85">
        <v>1</v>
      </c>
      <c r="H37" s="85">
        <v>1</v>
      </c>
      <c r="I37" s="85" t="s">
        <v>1737</v>
      </c>
    </row>
    <row r="38" spans="1:9">
      <c r="A38" s="85">
        <v>35</v>
      </c>
      <c r="B38" s="85">
        <v>17</v>
      </c>
      <c r="C38" s="85">
        <v>43399058</v>
      </c>
      <c r="D38" s="85">
        <v>44874453</v>
      </c>
      <c r="E38" s="85">
        <v>3931</v>
      </c>
      <c r="F38" s="85">
        <v>2431</v>
      </c>
      <c r="G38" s="85">
        <v>24</v>
      </c>
      <c r="H38" s="85">
        <v>2</v>
      </c>
      <c r="I38" s="85" t="s">
        <v>1738</v>
      </c>
    </row>
    <row r="39" spans="1:9">
      <c r="A39" s="85">
        <v>36</v>
      </c>
      <c r="B39" s="85">
        <v>18</v>
      </c>
      <c r="C39" s="85">
        <v>31216079</v>
      </c>
      <c r="D39" s="85">
        <v>31396982</v>
      </c>
      <c r="E39" s="85">
        <v>67</v>
      </c>
      <c r="F39" s="85">
        <v>60</v>
      </c>
      <c r="G39" s="85">
        <v>2</v>
      </c>
      <c r="H39" s="85">
        <v>1</v>
      </c>
      <c r="I39" s="85" t="s">
        <v>1739</v>
      </c>
    </row>
    <row r="40" spans="1:9">
      <c r="A40" s="85">
        <v>37</v>
      </c>
      <c r="B40" s="85">
        <v>18</v>
      </c>
      <c r="C40" s="85">
        <v>35086406</v>
      </c>
      <c r="D40" s="85">
        <v>35204858</v>
      </c>
      <c r="E40" s="85">
        <v>58</v>
      </c>
      <c r="F40" s="85">
        <v>46</v>
      </c>
      <c r="G40" s="85">
        <v>2</v>
      </c>
      <c r="H40" s="85">
        <v>1</v>
      </c>
      <c r="I40" s="85" t="s">
        <v>1740</v>
      </c>
    </row>
    <row r="41" spans="1:9">
      <c r="A41" s="85">
        <v>38</v>
      </c>
      <c r="B41" s="85">
        <v>18</v>
      </c>
      <c r="C41" s="85">
        <v>50630791</v>
      </c>
      <c r="D41" s="85">
        <v>50968973</v>
      </c>
      <c r="E41" s="85">
        <v>165</v>
      </c>
      <c r="F41" s="85">
        <v>135</v>
      </c>
      <c r="G41" s="85">
        <v>1</v>
      </c>
      <c r="H41" s="85">
        <v>1</v>
      </c>
      <c r="I41" s="85" t="s">
        <v>1741</v>
      </c>
    </row>
    <row r="42" spans="1:9">
      <c r="A42" s="85">
        <v>39</v>
      </c>
      <c r="B42" s="85">
        <v>18</v>
      </c>
      <c r="C42" s="85">
        <v>52721767</v>
      </c>
      <c r="D42" s="85">
        <v>53464917</v>
      </c>
      <c r="E42" s="85">
        <v>48</v>
      </c>
      <c r="F42" s="85">
        <v>39</v>
      </c>
      <c r="G42" s="85">
        <v>3</v>
      </c>
      <c r="H42" s="85">
        <v>1</v>
      </c>
      <c r="I42" s="85" t="s">
        <v>1342</v>
      </c>
    </row>
    <row r="43" spans="1:9">
      <c r="A43" s="85">
        <v>40</v>
      </c>
      <c r="B43" s="85">
        <v>19</v>
      </c>
      <c r="C43" s="85">
        <v>13132215</v>
      </c>
      <c r="D43" s="85">
        <v>13213749</v>
      </c>
      <c r="E43" s="85">
        <v>12</v>
      </c>
      <c r="F43" s="85">
        <v>10</v>
      </c>
      <c r="G43" s="85">
        <v>1</v>
      </c>
      <c r="H43" s="85">
        <v>1</v>
      </c>
      <c r="I43" s="85" t="s">
        <v>1742</v>
      </c>
    </row>
    <row r="44" spans="1:9">
      <c r="A44" s="85">
        <v>41</v>
      </c>
      <c r="B44" s="85">
        <v>20</v>
      </c>
      <c r="C44" s="85">
        <v>3087033</v>
      </c>
      <c r="D44" s="85">
        <v>3140304</v>
      </c>
      <c r="E44" s="85">
        <v>56</v>
      </c>
      <c r="F44" s="85">
        <v>43</v>
      </c>
      <c r="G44" s="85">
        <v>3</v>
      </c>
      <c r="H44" s="85">
        <v>1</v>
      </c>
      <c r="I44" s="85" t="s">
        <v>1743</v>
      </c>
    </row>
    <row r="45" spans="1:9">
      <c r="A45" s="62"/>
      <c r="B45" s="62"/>
      <c r="C45" s="62"/>
      <c r="D45" s="62"/>
      <c r="E45" s="62"/>
      <c r="F45" s="62"/>
      <c r="G45" s="62"/>
      <c r="H45" s="62"/>
      <c r="I45" s="62"/>
    </row>
    <row r="46" spans="1:9">
      <c r="A46" s="61" t="s">
        <v>561</v>
      </c>
      <c r="B46" s="85"/>
      <c r="C46" s="85"/>
      <c r="D46" s="85"/>
      <c r="E46" s="85"/>
      <c r="F46" s="85"/>
      <c r="G46" s="85"/>
      <c r="H46" s="85"/>
      <c r="I46" s="85"/>
    </row>
  </sheetData>
  <mergeCells count="1">
    <mergeCell ref="A1:T1"/>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78"/>
  <sheetViews>
    <sheetView topLeftCell="A16" workbookViewId="0">
      <selection activeCell="A36" sqref="A36"/>
    </sheetView>
  </sheetViews>
  <sheetFormatPr defaultColWidth="10.85546875" defaultRowHeight="15"/>
  <cols>
    <col min="1" max="2" width="15" customWidth="1"/>
    <col min="3" max="3" width="12" customWidth="1"/>
    <col min="4" max="4" width="13" customWidth="1"/>
    <col min="5" max="6" width="10" customWidth="1"/>
    <col min="7" max="7" width="17.42578125" style="89" customWidth="1"/>
    <col min="8" max="8" width="11" customWidth="1"/>
    <col min="9" max="9" width="10" customWidth="1"/>
    <col min="10" max="10" width="14" customWidth="1"/>
    <col min="11" max="11" width="13" style="89" customWidth="1"/>
    <col min="12" max="50" width="50" customWidth="1"/>
    <col min="51" max="73" width="0.140625" customWidth="1"/>
  </cols>
  <sheetData>
    <row r="1" spans="1:20" ht="15.75">
      <c r="A1" s="197" t="s">
        <v>10</v>
      </c>
      <c r="B1" s="198"/>
      <c r="C1" s="198"/>
      <c r="D1" s="198"/>
      <c r="E1" s="198"/>
      <c r="F1" s="198"/>
      <c r="G1" s="198"/>
      <c r="H1" s="198"/>
      <c r="I1" s="198"/>
      <c r="J1" s="198"/>
      <c r="K1" s="198"/>
      <c r="L1" s="198"/>
      <c r="M1" s="198"/>
      <c r="N1" s="198"/>
      <c r="O1" s="198"/>
      <c r="P1" s="198"/>
      <c r="Q1" s="198"/>
      <c r="R1" s="198"/>
      <c r="S1" s="198"/>
      <c r="T1" s="198"/>
    </row>
    <row r="3" spans="1:20">
      <c r="A3" s="60" t="s">
        <v>562</v>
      </c>
      <c r="B3" s="60" t="s">
        <v>390</v>
      </c>
      <c r="C3" s="60" t="s">
        <v>391</v>
      </c>
      <c r="D3" s="60" t="s">
        <v>563</v>
      </c>
      <c r="E3" s="60" t="s">
        <v>564</v>
      </c>
      <c r="F3" s="60" t="s">
        <v>565</v>
      </c>
      <c r="G3" s="166" t="s">
        <v>566</v>
      </c>
      <c r="H3" s="60" t="s">
        <v>567</v>
      </c>
      <c r="I3" s="60" t="s">
        <v>568</v>
      </c>
      <c r="J3" s="60" t="s">
        <v>569</v>
      </c>
      <c r="K3" s="166" t="s">
        <v>570</v>
      </c>
      <c r="L3" s="85"/>
      <c r="M3" s="85"/>
      <c r="N3" s="85"/>
      <c r="O3" s="85"/>
      <c r="P3" s="85"/>
      <c r="Q3" s="85"/>
      <c r="R3" s="85"/>
      <c r="S3" s="85"/>
      <c r="T3" s="85"/>
    </row>
    <row r="4" spans="1:20">
      <c r="A4" s="164" t="s">
        <v>1708</v>
      </c>
      <c r="B4" s="164">
        <v>1</v>
      </c>
      <c r="C4" s="164">
        <v>1</v>
      </c>
      <c r="D4" s="164">
        <v>44178070</v>
      </c>
      <c r="E4" s="164" t="s">
        <v>571</v>
      </c>
      <c r="F4" s="164" t="s">
        <v>579</v>
      </c>
      <c r="G4" s="170">
        <v>0.27055699999999999</v>
      </c>
      <c r="H4" s="169">
        <v>-1.4630000000000001E-2</v>
      </c>
      <c r="I4" s="169">
        <v>2.3180000000000002E-3</v>
      </c>
      <c r="J4" s="165">
        <v>2.7299999999999999E-10</v>
      </c>
      <c r="K4" s="167">
        <v>470983.9</v>
      </c>
      <c r="L4" s="85"/>
      <c r="M4" s="85"/>
      <c r="N4" s="85"/>
      <c r="O4" s="85"/>
      <c r="P4" s="85"/>
      <c r="Q4" s="85"/>
      <c r="R4" s="85"/>
      <c r="S4" s="85"/>
      <c r="T4" s="85"/>
    </row>
    <row r="5" spans="1:20">
      <c r="A5" s="164" t="s">
        <v>1709</v>
      </c>
      <c r="B5" s="164">
        <v>2</v>
      </c>
      <c r="C5" s="164">
        <v>1</v>
      </c>
      <c r="D5" s="164">
        <v>91212216</v>
      </c>
      <c r="E5" s="164" t="s">
        <v>578</v>
      </c>
      <c r="F5" s="164" t="s">
        <v>579</v>
      </c>
      <c r="G5" s="170">
        <v>0.60329500000000003</v>
      </c>
      <c r="H5" s="169">
        <v>1.3037999999999999E-2</v>
      </c>
      <c r="I5" s="169">
        <v>2.134E-3</v>
      </c>
      <c r="J5" s="165">
        <v>1.0000000000000001E-9</v>
      </c>
      <c r="K5" s="167">
        <v>471211.8</v>
      </c>
      <c r="L5" s="85"/>
      <c r="M5" s="85"/>
      <c r="N5" s="85"/>
      <c r="O5" s="85"/>
      <c r="P5" s="85"/>
      <c r="Q5" s="85"/>
      <c r="R5" s="85"/>
      <c r="S5" s="85"/>
      <c r="T5" s="85"/>
    </row>
    <row r="6" spans="1:20">
      <c r="A6" s="164" t="s">
        <v>1710</v>
      </c>
      <c r="B6" s="164">
        <v>3</v>
      </c>
      <c r="C6" s="164">
        <v>1</v>
      </c>
      <c r="D6" s="164">
        <v>96221653</v>
      </c>
      <c r="E6" s="164" t="s">
        <v>571</v>
      </c>
      <c r="F6" s="164" t="s">
        <v>572</v>
      </c>
      <c r="G6" s="170">
        <v>0.47223599999999999</v>
      </c>
      <c r="H6" s="169">
        <v>-1.175E-2</v>
      </c>
      <c r="I6" s="169">
        <v>2.062E-3</v>
      </c>
      <c r="J6" s="165">
        <v>1.2100000000000001E-8</v>
      </c>
      <c r="K6" s="167">
        <v>470662.9</v>
      </c>
      <c r="L6" s="85"/>
      <c r="M6" s="85"/>
      <c r="N6" s="85"/>
      <c r="O6" s="85"/>
      <c r="P6" s="85"/>
      <c r="Q6" s="85"/>
      <c r="R6" s="85"/>
      <c r="S6" s="85"/>
      <c r="T6" s="85"/>
    </row>
    <row r="7" spans="1:20">
      <c r="A7" s="164" t="s">
        <v>1711</v>
      </c>
      <c r="B7" s="164">
        <v>4</v>
      </c>
      <c r="C7" s="164">
        <v>1</v>
      </c>
      <c r="D7" s="164">
        <v>204587047</v>
      </c>
      <c r="E7" s="164" t="s">
        <v>578</v>
      </c>
      <c r="F7" s="164" t="s">
        <v>579</v>
      </c>
      <c r="G7" s="170">
        <v>0.201155</v>
      </c>
      <c r="H7" s="169">
        <v>1.8221000000000001E-2</v>
      </c>
      <c r="I7" s="169">
        <v>2.5500000000000002E-3</v>
      </c>
      <c r="J7" s="165">
        <v>9.0199999999999999E-13</v>
      </c>
      <c r="K7" s="167">
        <v>464351.1</v>
      </c>
      <c r="L7" s="85"/>
      <c r="M7" s="85"/>
      <c r="N7" s="85"/>
      <c r="O7" s="85"/>
      <c r="P7" s="85"/>
      <c r="Q7" s="85"/>
      <c r="R7" s="85"/>
      <c r="S7" s="85"/>
      <c r="T7" s="85"/>
    </row>
    <row r="8" spans="1:20">
      <c r="A8" s="164" t="s">
        <v>1744</v>
      </c>
      <c r="B8" s="164">
        <v>5</v>
      </c>
      <c r="C8" s="164">
        <v>2</v>
      </c>
      <c r="D8" s="164">
        <v>100804992</v>
      </c>
      <c r="E8" s="164" t="s">
        <v>571</v>
      </c>
      <c r="F8" s="164" t="s">
        <v>572</v>
      </c>
      <c r="G8" s="170">
        <v>0.60036999999999996</v>
      </c>
      <c r="H8" s="169">
        <v>-1.227E-2</v>
      </c>
      <c r="I8" s="169">
        <v>2.111E-3</v>
      </c>
      <c r="J8" s="165">
        <v>6.1E-9</v>
      </c>
      <c r="K8" s="167">
        <v>470587</v>
      </c>
      <c r="L8" s="85"/>
      <c r="M8" s="85"/>
      <c r="N8" s="85"/>
      <c r="O8" s="85"/>
      <c r="P8" s="85"/>
      <c r="Q8" s="85"/>
      <c r="R8" s="85"/>
      <c r="S8" s="85"/>
      <c r="T8" s="85"/>
    </row>
    <row r="9" spans="1:20">
      <c r="A9" s="164" t="s">
        <v>1745</v>
      </c>
      <c r="B9" s="164">
        <v>5</v>
      </c>
      <c r="C9" s="164">
        <v>2</v>
      </c>
      <c r="D9" s="164">
        <v>100885992</v>
      </c>
      <c r="E9" s="164" t="s">
        <v>578</v>
      </c>
      <c r="F9" s="164" t="s">
        <v>579</v>
      </c>
      <c r="G9" s="170">
        <v>0.119572</v>
      </c>
      <c r="H9" s="169">
        <v>-1.8010000000000002E-2</v>
      </c>
      <c r="I9" s="169">
        <v>3.212E-3</v>
      </c>
      <c r="J9" s="165">
        <v>2.0500000000000002E-8</v>
      </c>
      <c r="K9" s="167">
        <v>470334.1</v>
      </c>
      <c r="L9" s="85"/>
      <c r="M9" s="85"/>
      <c r="N9" s="85"/>
      <c r="O9" s="85"/>
      <c r="P9" s="85"/>
      <c r="Q9" s="85"/>
      <c r="R9" s="85"/>
      <c r="S9" s="85"/>
      <c r="T9" s="85"/>
    </row>
    <row r="10" spans="1:20">
      <c r="A10" s="164" t="s">
        <v>1746</v>
      </c>
      <c r="B10" s="164">
        <v>5</v>
      </c>
      <c r="C10" s="164">
        <v>2</v>
      </c>
      <c r="D10" s="164">
        <v>100938917</v>
      </c>
      <c r="E10" s="164" t="s">
        <v>572</v>
      </c>
      <c r="F10" s="164" t="s">
        <v>579</v>
      </c>
      <c r="G10" s="170">
        <v>0.438112</v>
      </c>
      <c r="H10" s="169">
        <v>1.6879999999999999E-2</v>
      </c>
      <c r="I10" s="169">
        <v>2.0839999999999999E-3</v>
      </c>
      <c r="J10" s="165">
        <v>5.58E-16</v>
      </c>
      <c r="K10" s="167">
        <v>463426.1</v>
      </c>
      <c r="L10" s="85"/>
      <c r="M10" s="85"/>
      <c r="N10" s="85"/>
      <c r="O10" s="85"/>
      <c r="P10" s="85"/>
      <c r="Q10" s="85"/>
      <c r="R10" s="85"/>
      <c r="S10" s="85"/>
      <c r="T10" s="85"/>
    </row>
    <row r="11" spans="1:20">
      <c r="A11" s="164" t="s">
        <v>689</v>
      </c>
      <c r="B11" s="164">
        <v>5</v>
      </c>
      <c r="C11" s="164">
        <v>2</v>
      </c>
      <c r="D11" s="164">
        <v>101041230</v>
      </c>
      <c r="E11" s="164" t="s">
        <v>571</v>
      </c>
      <c r="F11" s="164" t="s">
        <v>572</v>
      </c>
      <c r="G11" s="170">
        <v>1.7600999999999999E-2</v>
      </c>
      <c r="H11" s="169">
        <v>5.0115E-2</v>
      </c>
      <c r="I11" s="169">
        <v>7.1250000000000003E-3</v>
      </c>
      <c r="J11" s="165">
        <v>2.0100000000000001E-12</v>
      </c>
      <c r="K11" s="167">
        <v>432802.3</v>
      </c>
      <c r="L11" s="85"/>
      <c r="M11" s="85"/>
      <c r="N11" s="85"/>
      <c r="O11" s="85"/>
      <c r="P11" s="85"/>
      <c r="Q11" s="85"/>
      <c r="R11" s="85"/>
      <c r="S11" s="85"/>
      <c r="T11" s="85"/>
    </row>
    <row r="12" spans="1:20">
      <c r="A12" s="164" t="s">
        <v>700</v>
      </c>
      <c r="B12" s="164">
        <v>5</v>
      </c>
      <c r="C12" s="164">
        <v>2</v>
      </c>
      <c r="D12" s="164">
        <v>101327642</v>
      </c>
      <c r="E12" s="164" t="s">
        <v>578</v>
      </c>
      <c r="F12" s="164" t="s">
        <v>571</v>
      </c>
      <c r="G12" s="170">
        <v>8.2768999999999995E-2</v>
      </c>
      <c r="H12" s="169">
        <v>1.9650999999999998E-2</v>
      </c>
      <c r="I12" s="169">
        <v>3.5339999999999998E-3</v>
      </c>
      <c r="J12" s="165">
        <v>2.6899999999999999E-8</v>
      </c>
      <c r="K12" s="167">
        <v>468969.8</v>
      </c>
      <c r="L12" s="85"/>
      <c r="M12" s="85"/>
      <c r="N12" s="85"/>
      <c r="O12" s="85"/>
      <c r="P12" s="85"/>
      <c r="Q12" s="85"/>
      <c r="R12" s="85"/>
      <c r="S12" s="85"/>
      <c r="T12" s="85"/>
    </row>
    <row r="13" spans="1:20">
      <c r="A13" s="164" t="s">
        <v>1713</v>
      </c>
      <c r="B13" s="164">
        <v>6</v>
      </c>
      <c r="C13" s="164">
        <v>2</v>
      </c>
      <c r="D13" s="164">
        <v>161265910</v>
      </c>
      <c r="E13" s="164" t="s">
        <v>571</v>
      </c>
      <c r="F13" s="164" t="s">
        <v>572</v>
      </c>
      <c r="G13" s="170">
        <v>0.36393599999999998</v>
      </c>
      <c r="H13" s="169">
        <v>-1.175E-2</v>
      </c>
      <c r="I13" s="169">
        <v>2.134E-3</v>
      </c>
      <c r="J13" s="165">
        <v>3.6400000000000002E-8</v>
      </c>
      <c r="K13" s="167">
        <v>471170</v>
      </c>
      <c r="L13" s="85"/>
      <c r="M13" s="85"/>
      <c r="N13" s="85"/>
      <c r="O13" s="85"/>
      <c r="P13" s="85"/>
      <c r="Q13" s="85"/>
      <c r="R13" s="85"/>
      <c r="S13" s="85"/>
      <c r="T13" s="85"/>
    </row>
    <row r="14" spans="1:20">
      <c r="A14" s="164" t="s">
        <v>1714</v>
      </c>
      <c r="B14" s="164">
        <v>7</v>
      </c>
      <c r="C14" s="164">
        <v>2</v>
      </c>
      <c r="D14" s="164">
        <v>199494159</v>
      </c>
      <c r="E14" s="164" t="s">
        <v>578</v>
      </c>
      <c r="F14" s="164" t="s">
        <v>571</v>
      </c>
      <c r="G14" s="170">
        <v>0.49631999999999998</v>
      </c>
      <c r="H14" s="169">
        <v>1.2874E-2</v>
      </c>
      <c r="I14" s="169">
        <v>2.0630000000000002E-3</v>
      </c>
      <c r="J14" s="165">
        <v>4.3999999999999998E-10</v>
      </c>
      <c r="K14" s="167">
        <v>470718.9</v>
      </c>
      <c r="L14" s="85"/>
      <c r="M14" s="85"/>
      <c r="N14" s="85"/>
      <c r="O14" s="85"/>
      <c r="P14" s="85"/>
      <c r="Q14" s="85"/>
      <c r="R14" s="85"/>
      <c r="S14" s="85"/>
      <c r="T14" s="85"/>
    </row>
    <row r="15" spans="1:20">
      <c r="A15" s="164" t="s">
        <v>1715</v>
      </c>
      <c r="B15" s="164">
        <v>8</v>
      </c>
      <c r="C15" s="164">
        <v>2</v>
      </c>
      <c r="D15" s="164">
        <v>203361674</v>
      </c>
      <c r="E15" s="164" t="s">
        <v>571</v>
      </c>
      <c r="F15" s="164" t="s">
        <v>572</v>
      </c>
      <c r="G15" s="170">
        <v>0.12617800000000001</v>
      </c>
      <c r="H15" s="169">
        <v>-1.848E-2</v>
      </c>
      <c r="I15" s="169">
        <v>3.019E-3</v>
      </c>
      <c r="J15" s="165">
        <v>9.2000000000000003E-10</v>
      </c>
      <c r="K15" s="167">
        <v>470634.1</v>
      </c>
      <c r="L15" s="85"/>
      <c r="M15" s="85"/>
      <c r="N15" s="85"/>
      <c r="O15" s="85"/>
      <c r="P15" s="85"/>
      <c r="Q15" s="85"/>
      <c r="R15" s="85"/>
      <c r="S15" s="85"/>
      <c r="T15" s="85"/>
    </row>
    <row r="16" spans="1:20">
      <c r="A16" s="164" t="s">
        <v>1716</v>
      </c>
      <c r="B16" s="164">
        <v>9</v>
      </c>
      <c r="C16" s="164">
        <v>2</v>
      </c>
      <c r="D16" s="164">
        <v>212592044</v>
      </c>
      <c r="E16" s="164" t="s">
        <v>571</v>
      </c>
      <c r="F16" s="164" t="s">
        <v>579</v>
      </c>
      <c r="G16" s="170">
        <v>0.63051999999999997</v>
      </c>
      <c r="H16" s="169">
        <v>-1.4930000000000001E-2</v>
      </c>
      <c r="I16" s="169">
        <v>2.1459999999999999E-3</v>
      </c>
      <c r="J16" s="165">
        <v>3.4399999999999999E-12</v>
      </c>
      <c r="K16" s="167">
        <v>471337.2</v>
      </c>
      <c r="L16" s="85"/>
      <c r="M16" s="85"/>
      <c r="N16" s="85"/>
      <c r="O16" s="85"/>
      <c r="P16" s="85"/>
      <c r="Q16" s="85"/>
      <c r="R16" s="85"/>
      <c r="S16" s="85"/>
      <c r="T16" s="85"/>
    </row>
    <row r="17" spans="1:11">
      <c r="A17" s="164" t="s">
        <v>773</v>
      </c>
      <c r="B17" s="164">
        <v>10</v>
      </c>
      <c r="C17" s="164">
        <v>3</v>
      </c>
      <c r="D17" s="164">
        <v>49381898</v>
      </c>
      <c r="E17" s="164" t="s">
        <v>578</v>
      </c>
      <c r="F17" s="164" t="s">
        <v>579</v>
      </c>
      <c r="G17" s="170">
        <v>0.13661799999999999</v>
      </c>
      <c r="H17" s="169">
        <v>1.6836E-2</v>
      </c>
      <c r="I17" s="169">
        <v>2.9810000000000001E-3</v>
      </c>
      <c r="J17" s="165">
        <v>1.63E-8</v>
      </c>
      <c r="K17" s="167">
        <v>471363.9</v>
      </c>
    </row>
    <row r="18" spans="1:11">
      <c r="A18" s="164" t="s">
        <v>1747</v>
      </c>
      <c r="B18" s="164">
        <v>10</v>
      </c>
      <c r="C18" s="164">
        <v>3</v>
      </c>
      <c r="D18" s="164">
        <v>49898000</v>
      </c>
      <c r="E18" s="164" t="s">
        <v>578</v>
      </c>
      <c r="F18" s="164" t="s">
        <v>579</v>
      </c>
      <c r="G18" s="170">
        <v>0.51663099999999995</v>
      </c>
      <c r="H18" s="169">
        <v>1.5327E-2</v>
      </c>
      <c r="I18" s="169">
        <v>2.062E-3</v>
      </c>
      <c r="J18" s="165">
        <v>1.0499999999999999E-13</v>
      </c>
      <c r="K18" s="167">
        <v>470781.7</v>
      </c>
    </row>
    <row r="19" spans="1:11">
      <c r="A19" s="164" t="s">
        <v>832</v>
      </c>
      <c r="B19" s="164">
        <v>11</v>
      </c>
      <c r="C19" s="164">
        <v>3</v>
      </c>
      <c r="D19" s="164">
        <v>85337036</v>
      </c>
      <c r="E19" s="164" t="s">
        <v>578</v>
      </c>
      <c r="F19" s="164" t="s">
        <v>579</v>
      </c>
      <c r="G19" s="170">
        <v>0.38436999999999999</v>
      </c>
      <c r="H19" s="169">
        <v>-1.175E-2</v>
      </c>
      <c r="I19" s="169">
        <v>2.1250000000000002E-3</v>
      </c>
      <c r="J19" s="165">
        <v>3.18E-8</v>
      </c>
      <c r="K19" s="167">
        <v>471289.7</v>
      </c>
    </row>
    <row r="20" spans="1:11">
      <c r="A20" s="164" t="s">
        <v>1718</v>
      </c>
      <c r="B20" s="164">
        <v>12</v>
      </c>
      <c r="C20" s="164">
        <v>4</v>
      </c>
      <c r="D20" s="164">
        <v>97124683</v>
      </c>
      <c r="E20" s="164" t="s">
        <v>578</v>
      </c>
      <c r="F20" s="164" t="s">
        <v>572</v>
      </c>
      <c r="G20" s="170">
        <v>0.224638</v>
      </c>
      <c r="H20" s="169">
        <v>1.3892E-2</v>
      </c>
      <c r="I20" s="169">
        <v>2.4160000000000002E-3</v>
      </c>
      <c r="J20" s="165">
        <v>8.98E-9</v>
      </c>
      <c r="K20" s="167">
        <v>471429.4</v>
      </c>
    </row>
    <row r="21" spans="1:11">
      <c r="A21" s="164" t="s">
        <v>1719</v>
      </c>
      <c r="B21" s="164">
        <v>13</v>
      </c>
      <c r="C21" s="164">
        <v>4</v>
      </c>
      <c r="D21" s="164">
        <v>123096690</v>
      </c>
      <c r="E21" s="164" t="s">
        <v>578</v>
      </c>
      <c r="F21" s="164" t="s">
        <v>579</v>
      </c>
      <c r="G21" s="170">
        <v>2.4854000000000001E-2</v>
      </c>
      <c r="H21" s="169">
        <v>3.8094999999999997E-2</v>
      </c>
      <c r="I21" s="169">
        <v>6.0410000000000004E-3</v>
      </c>
      <c r="J21" s="165">
        <v>2.85E-10</v>
      </c>
      <c r="K21" s="167">
        <v>446411</v>
      </c>
    </row>
    <row r="22" spans="1:11">
      <c r="A22" s="164" t="s">
        <v>901</v>
      </c>
      <c r="B22" s="164">
        <v>14</v>
      </c>
      <c r="C22" s="164">
        <v>5</v>
      </c>
      <c r="D22" s="164">
        <v>60483935</v>
      </c>
      <c r="E22" s="164" t="s">
        <v>572</v>
      </c>
      <c r="F22" s="164" t="s">
        <v>579</v>
      </c>
      <c r="G22" s="170">
        <v>0.66144099999999995</v>
      </c>
      <c r="H22" s="169">
        <v>-1.5270000000000001E-2</v>
      </c>
      <c r="I22" s="169">
        <v>2.1710000000000002E-3</v>
      </c>
      <c r="J22" s="165">
        <v>2.0199999999999999E-12</v>
      </c>
      <c r="K22" s="167">
        <v>470321.9</v>
      </c>
    </row>
    <row r="23" spans="1:11">
      <c r="A23" s="164" t="s">
        <v>906</v>
      </c>
      <c r="B23" s="164">
        <v>14</v>
      </c>
      <c r="C23" s="164">
        <v>5</v>
      </c>
      <c r="D23" s="164">
        <v>60494556</v>
      </c>
      <c r="E23" s="164" t="s">
        <v>578</v>
      </c>
      <c r="F23" s="164" t="s">
        <v>579</v>
      </c>
      <c r="G23" s="170">
        <v>3.3599999999999998E-2</v>
      </c>
      <c r="H23" s="169">
        <v>3.2406999999999998E-2</v>
      </c>
      <c r="I23" s="169">
        <v>5.8919999999999997E-3</v>
      </c>
      <c r="J23" s="165">
        <v>3.7800000000000001E-8</v>
      </c>
      <c r="K23" s="167">
        <v>397064.3</v>
      </c>
    </row>
    <row r="24" spans="1:11">
      <c r="A24" s="164" t="s">
        <v>1720</v>
      </c>
      <c r="B24" s="164">
        <v>15</v>
      </c>
      <c r="C24" s="164">
        <v>5</v>
      </c>
      <c r="D24" s="164">
        <v>67805272</v>
      </c>
      <c r="E24" s="164" t="s">
        <v>571</v>
      </c>
      <c r="F24" s="164" t="s">
        <v>572</v>
      </c>
      <c r="G24" s="170">
        <v>0.833893</v>
      </c>
      <c r="H24" s="169">
        <v>1.5063999999999999E-2</v>
      </c>
      <c r="I24" s="169">
        <v>2.751E-3</v>
      </c>
      <c r="J24" s="165">
        <v>4.3700000000000001E-8</v>
      </c>
      <c r="K24" s="167">
        <v>469186.7</v>
      </c>
    </row>
    <row r="25" spans="1:11">
      <c r="A25" s="164" t="s">
        <v>453</v>
      </c>
      <c r="B25" s="164">
        <v>16</v>
      </c>
      <c r="C25" s="164">
        <v>5</v>
      </c>
      <c r="D25" s="164">
        <v>141132286</v>
      </c>
      <c r="E25" s="164" t="s">
        <v>571</v>
      </c>
      <c r="F25" s="164" t="s">
        <v>572</v>
      </c>
      <c r="G25" s="170">
        <v>0.29063699999999998</v>
      </c>
      <c r="H25" s="169">
        <v>-1.3050000000000001E-2</v>
      </c>
      <c r="I25" s="169">
        <v>2.2490000000000001E-3</v>
      </c>
      <c r="J25" s="165">
        <v>6.4599999999999996E-9</v>
      </c>
      <c r="K25" s="167">
        <v>470843.2</v>
      </c>
    </row>
    <row r="26" spans="1:11">
      <c r="A26" s="164" t="s">
        <v>1721</v>
      </c>
      <c r="B26" s="164">
        <v>17</v>
      </c>
      <c r="C26" s="164">
        <v>6</v>
      </c>
      <c r="D26" s="164">
        <v>98574560</v>
      </c>
      <c r="E26" s="164" t="s">
        <v>571</v>
      </c>
      <c r="F26" s="164" t="s">
        <v>572</v>
      </c>
      <c r="G26" s="170">
        <v>0.46364300000000003</v>
      </c>
      <c r="H26" s="169">
        <v>1.7631999999999998E-2</v>
      </c>
      <c r="I26" s="169">
        <v>2.062E-3</v>
      </c>
      <c r="J26" s="165">
        <v>1.1999999999999999E-17</v>
      </c>
      <c r="K26" s="167">
        <v>471316.3</v>
      </c>
    </row>
    <row r="27" spans="1:11">
      <c r="A27" s="164" t="s">
        <v>460</v>
      </c>
      <c r="B27" s="164">
        <v>18</v>
      </c>
      <c r="C27" s="164">
        <v>6</v>
      </c>
      <c r="D27" s="164">
        <v>114218608</v>
      </c>
      <c r="E27" s="164" t="s">
        <v>571</v>
      </c>
      <c r="F27" s="164" t="s">
        <v>572</v>
      </c>
      <c r="G27" s="170">
        <v>0.115491</v>
      </c>
      <c r="H27" s="169">
        <v>1.8766000000000001E-2</v>
      </c>
      <c r="I27" s="169">
        <v>3.32E-3</v>
      </c>
      <c r="J27" s="165">
        <v>1.5799999999999999E-8</v>
      </c>
      <c r="K27" s="167">
        <v>463210.3</v>
      </c>
    </row>
    <row r="28" spans="1:11">
      <c r="A28" s="164" t="s">
        <v>1722</v>
      </c>
      <c r="B28" s="164">
        <v>19</v>
      </c>
      <c r="C28" s="164">
        <v>7</v>
      </c>
      <c r="D28" s="164">
        <v>8109522</v>
      </c>
      <c r="E28" s="164" t="s">
        <v>578</v>
      </c>
      <c r="F28" s="164" t="s">
        <v>579</v>
      </c>
      <c r="G28" s="170">
        <v>0.51803200000000005</v>
      </c>
      <c r="H28" s="169">
        <v>-1.2579999999999999E-2</v>
      </c>
      <c r="I28" s="169">
        <v>2.0609999999999999E-3</v>
      </c>
      <c r="J28" s="165">
        <v>1.02E-9</v>
      </c>
      <c r="K28" s="167">
        <v>471103.6</v>
      </c>
    </row>
    <row r="29" spans="1:11">
      <c r="A29" s="164" t="s">
        <v>1723</v>
      </c>
      <c r="B29" s="164">
        <v>20</v>
      </c>
      <c r="C29" s="164">
        <v>8</v>
      </c>
      <c r="D29" s="164">
        <v>93013260</v>
      </c>
      <c r="E29" s="164" t="s">
        <v>578</v>
      </c>
      <c r="F29" s="164" t="s">
        <v>579</v>
      </c>
      <c r="G29" s="170">
        <v>0.77154299999999998</v>
      </c>
      <c r="H29" s="169">
        <v>1.4893999999999999E-2</v>
      </c>
      <c r="I29" s="169">
        <v>2.4559999999999998E-3</v>
      </c>
      <c r="J29" s="165">
        <v>1.33E-9</v>
      </c>
      <c r="K29" s="167">
        <v>471387.5</v>
      </c>
    </row>
    <row r="30" spans="1:11">
      <c r="A30" s="164" t="s">
        <v>1724</v>
      </c>
      <c r="B30" s="164">
        <v>21</v>
      </c>
      <c r="C30" s="164">
        <v>9</v>
      </c>
      <c r="D30" s="164">
        <v>1721126</v>
      </c>
      <c r="E30" s="164" t="s">
        <v>578</v>
      </c>
      <c r="F30" s="164" t="s">
        <v>579</v>
      </c>
      <c r="G30" s="170">
        <v>0.442023</v>
      </c>
      <c r="H30" s="169">
        <v>-1.244E-2</v>
      </c>
      <c r="I30" s="169">
        <v>2.065E-3</v>
      </c>
      <c r="J30" s="165">
        <v>1.69E-9</v>
      </c>
      <c r="K30" s="167">
        <v>471438.9</v>
      </c>
    </row>
    <row r="31" spans="1:11">
      <c r="A31" s="164" t="s">
        <v>1725</v>
      </c>
      <c r="B31" s="164">
        <v>22</v>
      </c>
      <c r="C31" s="164">
        <v>9</v>
      </c>
      <c r="D31" s="164">
        <v>14518829</v>
      </c>
      <c r="E31" s="164" t="s">
        <v>578</v>
      </c>
      <c r="F31" s="164" t="s">
        <v>572</v>
      </c>
      <c r="G31" s="170">
        <v>0.49002200000000001</v>
      </c>
      <c r="H31" s="169">
        <v>-1.157E-2</v>
      </c>
      <c r="I31" s="169">
        <v>2.0799999999999998E-3</v>
      </c>
      <c r="J31" s="165">
        <v>2.6400000000000001E-8</v>
      </c>
      <c r="K31" s="167">
        <v>463087.8</v>
      </c>
    </row>
    <row r="32" spans="1:11">
      <c r="A32" s="164" t="s">
        <v>1726</v>
      </c>
      <c r="B32" s="164">
        <v>23</v>
      </c>
      <c r="C32" s="164">
        <v>9</v>
      </c>
      <c r="D32" s="164">
        <v>23346850</v>
      </c>
      <c r="E32" s="164" t="s">
        <v>571</v>
      </c>
      <c r="F32" s="164" t="s">
        <v>572</v>
      </c>
      <c r="G32" s="170">
        <v>0.59253199999999995</v>
      </c>
      <c r="H32" s="169">
        <v>-2.164E-2</v>
      </c>
      <c r="I32" s="169">
        <v>2.0950000000000001E-3</v>
      </c>
      <c r="J32" s="165">
        <v>5.2E-25</v>
      </c>
      <c r="K32" s="167">
        <v>469486.2</v>
      </c>
    </row>
    <row r="33" spans="1:11">
      <c r="A33" s="164" t="s">
        <v>1727</v>
      </c>
      <c r="B33" s="164">
        <v>24</v>
      </c>
      <c r="C33" s="164">
        <v>9</v>
      </c>
      <c r="D33" s="164">
        <v>96403367</v>
      </c>
      <c r="E33" s="164" t="s">
        <v>578</v>
      </c>
      <c r="F33" s="164" t="s">
        <v>579</v>
      </c>
      <c r="G33" s="170">
        <v>0.56435199999999996</v>
      </c>
      <c r="H33" s="169">
        <v>1.2102E-2</v>
      </c>
      <c r="I33" s="169">
        <v>2.1120000000000002E-3</v>
      </c>
      <c r="J33" s="165">
        <v>1E-8</v>
      </c>
      <c r="K33" s="167">
        <v>462782.9</v>
      </c>
    </row>
    <row r="34" spans="1:11">
      <c r="A34" s="164" t="s">
        <v>1728</v>
      </c>
      <c r="B34" s="164">
        <v>25</v>
      </c>
      <c r="C34" s="164">
        <v>9</v>
      </c>
      <c r="D34" s="164">
        <v>98265901</v>
      </c>
      <c r="E34" s="164" t="s">
        <v>578</v>
      </c>
      <c r="F34" s="164" t="s">
        <v>579</v>
      </c>
      <c r="G34" s="170">
        <v>0.90466599999999997</v>
      </c>
      <c r="H34" s="169">
        <v>-1.9369999999999998E-2</v>
      </c>
      <c r="I34" s="169">
        <v>3.5140000000000002E-3</v>
      </c>
      <c r="J34" s="165">
        <v>3.5199999999999998E-8</v>
      </c>
      <c r="K34" s="167">
        <v>469744.1</v>
      </c>
    </row>
    <row r="35" spans="1:11">
      <c r="A35" s="164" t="s">
        <v>1729</v>
      </c>
      <c r="B35" s="164">
        <v>26</v>
      </c>
      <c r="C35" s="164">
        <v>9</v>
      </c>
      <c r="D35" s="164">
        <v>99207540</v>
      </c>
      <c r="E35" s="164" t="s">
        <v>571</v>
      </c>
      <c r="F35" s="164" t="s">
        <v>572</v>
      </c>
      <c r="G35" s="170">
        <v>0.185279</v>
      </c>
      <c r="H35" s="169">
        <v>1.7399000000000001E-2</v>
      </c>
      <c r="I35" s="169">
        <v>2.6359999999999999E-3</v>
      </c>
      <c r="J35" s="165">
        <v>4.1099999999999999E-11</v>
      </c>
      <c r="K35" s="167">
        <v>471530</v>
      </c>
    </row>
    <row r="36" spans="1:11">
      <c r="A36" s="164" t="s">
        <v>1730</v>
      </c>
      <c r="B36" s="164">
        <v>27</v>
      </c>
      <c r="C36" s="164">
        <v>9</v>
      </c>
      <c r="D36" s="164">
        <v>140251458</v>
      </c>
      <c r="E36" s="164" t="s">
        <v>578</v>
      </c>
      <c r="F36" s="164" t="s">
        <v>579</v>
      </c>
      <c r="G36" s="170">
        <v>0.12725600000000001</v>
      </c>
      <c r="H36" s="169">
        <v>-1.9429999999999999E-2</v>
      </c>
      <c r="I36" s="169">
        <v>3.5630000000000002E-3</v>
      </c>
      <c r="J36" s="165">
        <v>4.9399999999999999E-8</v>
      </c>
      <c r="K36" s="167">
        <v>363620.1</v>
      </c>
    </row>
    <row r="37" spans="1:11">
      <c r="A37" s="164" t="s">
        <v>1731</v>
      </c>
      <c r="B37" s="164">
        <v>28</v>
      </c>
      <c r="C37" s="164">
        <v>11</v>
      </c>
      <c r="D37" s="164">
        <v>30354707</v>
      </c>
      <c r="E37" s="164" t="s">
        <v>571</v>
      </c>
      <c r="F37" s="164" t="s">
        <v>579</v>
      </c>
      <c r="G37" s="170">
        <v>0.291715</v>
      </c>
      <c r="H37" s="169">
        <v>-1.319E-2</v>
      </c>
      <c r="I37" s="169">
        <v>2.3640000000000002E-3</v>
      </c>
      <c r="J37" s="165">
        <v>2.4200000000000002E-8</v>
      </c>
      <c r="K37" s="167">
        <v>462973.9</v>
      </c>
    </row>
    <row r="38" spans="1:11">
      <c r="A38" s="164" t="s">
        <v>1732</v>
      </c>
      <c r="B38" s="164">
        <v>29</v>
      </c>
      <c r="C38" s="164">
        <v>14</v>
      </c>
      <c r="D38" s="164">
        <v>30192618</v>
      </c>
      <c r="E38" s="164" t="s">
        <v>571</v>
      </c>
      <c r="F38" s="164" t="s">
        <v>572</v>
      </c>
      <c r="G38" s="170">
        <v>0.192855</v>
      </c>
      <c r="H38" s="169">
        <v>-1.4E-2</v>
      </c>
      <c r="I38" s="169">
        <v>2.5669999999999998E-3</v>
      </c>
      <c r="J38" s="165">
        <v>4.95E-8</v>
      </c>
      <c r="K38" s="167">
        <v>470372.2</v>
      </c>
    </row>
    <row r="39" spans="1:11">
      <c r="A39" s="164" t="s">
        <v>1733</v>
      </c>
      <c r="B39" s="164">
        <v>30</v>
      </c>
      <c r="C39" s="164">
        <v>14</v>
      </c>
      <c r="D39" s="164">
        <v>33303517</v>
      </c>
      <c r="E39" s="164" t="s">
        <v>578</v>
      </c>
      <c r="F39" s="164" t="s">
        <v>579</v>
      </c>
      <c r="G39" s="170">
        <v>0.44028299999999998</v>
      </c>
      <c r="H39" s="169">
        <v>1.2482999999999999E-2</v>
      </c>
      <c r="I39" s="169">
        <v>2.0769999999999999E-3</v>
      </c>
      <c r="J39" s="165">
        <v>1.86E-9</v>
      </c>
      <c r="K39" s="167">
        <v>467879.5</v>
      </c>
    </row>
    <row r="40" spans="1:11">
      <c r="A40" s="164" t="s">
        <v>1734</v>
      </c>
      <c r="B40" s="164">
        <v>31</v>
      </c>
      <c r="C40" s="164">
        <v>16</v>
      </c>
      <c r="D40" s="164">
        <v>28913787</v>
      </c>
      <c r="E40" s="164" t="s">
        <v>571</v>
      </c>
      <c r="F40" s="164" t="s">
        <v>572</v>
      </c>
      <c r="G40" s="170">
        <v>0.34521099999999999</v>
      </c>
      <c r="H40" s="169">
        <v>-1.435E-2</v>
      </c>
      <c r="I40" s="169">
        <v>2.1619999999999999E-3</v>
      </c>
      <c r="J40" s="165">
        <v>3.1800000000000003E-11</v>
      </c>
      <c r="K40" s="167">
        <v>466696.3</v>
      </c>
    </row>
    <row r="41" spans="1:11">
      <c r="A41" s="164" t="s">
        <v>1735</v>
      </c>
      <c r="B41" s="164">
        <v>32</v>
      </c>
      <c r="C41" s="164">
        <v>16</v>
      </c>
      <c r="D41" s="164">
        <v>76480256</v>
      </c>
      <c r="E41" s="164" t="s">
        <v>578</v>
      </c>
      <c r="F41" s="164" t="s">
        <v>579</v>
      </c>
      <c r="G41" s="170">
        <v>0.40395700000000001</v>
      </c>
      <c r="H41" s="169">
        <v>1.1962E-2</v>
      </c>
      <c r="I41" s="169">
        <v>2.1120000000000002E-3</v>
      </c>
      <c r="J41" s="165">
        <v>1.48E-8</v>
      </c>
      <c r="K41" s="167">
        <v>462633</v>
      </c>
    </row>
    <row r="42" spans="1:11">
      <c r="A42" s="164" t="s">
        <v>1736</v>
      </c>
      <c r="B42" s="164">
        <v>33</v>
      </c>
      <c r="C42" s="164">
        <v>16</v>
      </c>
      <c r="D42" s="164">
        <v>90085139</v>
      </c>
      <c r="E42" s="164" t="s">
        <v>578</v>
      </c>
      <c r="F42" s="164" t="s">
        <v>572</v>
      </c>
      <c r="G42" s="170">
        <v>0.92911900000000003</v>
      </c>
      <c r="H42" s="169">
        <v>2.0261000000000001E-2</v>
      </c>
      <c r="I42" s="169">
        <v>3.4859999999999999E-3</v>
      </c>
      <c r="J42" s="165">
        <v>6.1799999999999998E-9</v>
      </c>
      <c r="K42" s="167">
        <v>460372.5</v>
      </c>
    </row>
    <row r="43" spans="1:11">
      <c r="A43" s="164" t="s">
        <v>1737</v>
      </c>
      <c r="B43" s="164">
        <v>34</v>
      </c>
      <c r="C43" s="164">
        <v>17</v>
      </c>
      <c r="D43" s="164">
        <v>38536176</v>
      </c>
      <c r="E43" s="164" t="s">
        <v>571</v>
      </c>
      <c r="F43" s="164" t="s">
        <v>572</v>
      </c>
      <c r="G43" s="170">
        <v>1.8339999999999999E-2</v>
      </c>
      <c r="H43" s="169">
        <v>-4.4069999999999998E-2</v>
      </c>
      <c r="I43" s="169">
        <v>7.4609999999999998E-3</v>
      </c>
      <c r="J43" s="165">
        <v>3.4699999999999998E-9</v>
      </c>
      <c r="K43" s="167">
        <v>416573.9</v>
      </c>
    </row>
    <row r="44" spans="1:11">
      <c r="A44" s="164" t="s">
        <v>1300</v>
      </c>
      <c r="B44" s="164">
        <v>35</v>
      </c>
      <c r="C44" s="164">
        <v>17</v>
      </c>
      <c r="D44" s="164">
        <v>43798360</v>
      </c>
      <c r="E44" s="164" t="s">
        <v>578</v>
      </c>
      <c r="F44" s="164" t="s">
        <v>579</v>
      </c>
      <c r="G44" s="170">
        <v>0.79419499999999998</v>
      </c>
      <c r="H44" s="169">
        <v>2.2762999999999999E-2</v>
      </c>
      <c r="I44" s="169">
        <v>2.594E-3</v>
      </c>
      <c r="J44" s="165">
        <v>1.71E-18</v>
      </c>
      <c r="K44" s="167">
        <v>425882.2</v>
      </c>
    </row>
    <row r="45" spans="1:11">
      <c r="A45" s="164" t="s">
        <v>1748</v>
      </c>
      <c r="B45" s="164">
        <v>35</v>
      </c>
      <c r="C45" s="164">
        <v>17</v>
      </c>
      <c r="D45" s="164">
        <v>44350293</v>
      </c>
      <c r="E45" s="164" t="s">
        <v>578</v>
      </c>
      <c r="F45" s="164" t="s">
        <v>579</v>
      </c>
      <c r="G45" s="170">
        <v>0.81746200000000002</v>
      </c>
      <c r="H45" s="169">
        <v>2.4115000000000001E-2</v>
      </c>
      <c r="I45" s="169">
        <v>2.6129999999999999E-3</v>
      </c>
      <c r="J45" s="165">
        <v>2.6899999999999999E-20</v>
      </c>
      <c r="K45" s="167">
        <v>457882.3</v>
      </c>
    </row>
    <row r="46" spans="1:11">
      <c r="A46" s="164" t="s">
        <v>1739</v>
      </c>
      <c r="B46" s="164">
        <v>36</v>
      </c>
      <c r="C46" s="164">
        <v>18</v>
      </c>
      <c r="D46" s="164">
        <v>31361213</v>
      </c>
      <c r="E46" s="164" t="s">
        <v>571</v>
      </c>
      <c r="F46" s="164" t="s">
        <v>579</v>
      </c>
      <c r="G46" s="170">
        <v>0.788435</v>
      </c>
      <c r="H46" s="169">
        <v>1.477E-2</v>
      </c>
      <c r="I46" s="169">
        <v>2.4780000000000002E-3</v>
      </c>
      <c r="J46" s="165">
        <v>2.5000000000000001E-9</v>
      </c>
      <c r="K46" s="167">
        <v>462527.5</v>
      </c>
    </row>
    <row r="47" spans="1:11">
      <c r="A47" s="164" t="s">
        <v>1740</v>
      </c>
      <c r="B47" s="164">
        <v>37</v>
      </c>
      <c r="C47" s="164">
        <v>18</v>
      </c>
      <c r="D47" s="164">
        <v>35104828</v>
      </c>
      <c r="E47" s="164" t="s">
        <v>578</v>
      </c>
      <c r="F47" s="164" t="s">
        <v>579</v>
      </c>
      <c r="G47" s="170">
        <v>0.68138299999999996</v>
      </c>
      <c r="H47" s="169">
        <v>1.4097E-2</v>
      </c>
      <c r="I47" s="169">
        <v>2.3159999999999999E-3</v>
      </c>
      <c r="J47" s="165">
        <v>1.15E-9</v>
      </c>
      <c r="K47" s="167">
        <v>448351.6</v>
      </c>
    </row>
    <row r="48" spans="1:11">
      <c r="A48" s="164" t="s">
        <v>1741</v>
      </c>
      <c r="B48" s="164">
        <v>38</v>
      </c>
      <c r="C48" s="164">
        <v>18</v>
      </c>
      <c r="D48" s="164">
        <v>50907127</v>
      </c>
      <c r="E48" s="164" t="s">
        <v>578</v>
      </c>
      <c r="F48" s="164" t="s">
        <v>579</v>
      </c>
      <c r="G48" s="170">
        <v>0.59842899999999999</v>
      </c>
      <c r="H48" s="169">
        <v>1.235E-2</v>
      </c>
      <c r="I48" s="169">
        <v>2.0820000000000001E-3</v>
      </c>
      <c r="J48" s="165">
        <v>2.98E-9</v>
      </c>
      <c r="K48" s="167">
        <v>471037.1</v>
      </c>
    </row>
    <row r="49" spans="1:20">
      <c r="A49" s="164" t="s">
        <v>1342</v>
      </c>
      <c r="B49" s="164">
        <v>39</v>
      </c>
      <c r="C49" s="164">
        <v>18</v>
      </c>
      <c r="D49" s="164">
        <v>53198836</v>
      </c>
      <c r="E49" s="164" t="s">
        <v>578</v>
      </c>
      <c r="F49" s="164" t="s">
        <v>579</v>
      </c>
      <c r="G49" s="170">
        <v>8.2291000000000003E-2</v>
      </c>
      <c r="H49" s="169">
        <v>2.2654000000000001E-2</v>
      </c>
      <c r="I49" s="169">
        <v>3.5339999999999998E-3</v>
      </c>
      <c r="J49" s="165">
        <v>1.4399999999999999E-10</v>
      </c>
      <c r="K49" s="167">
        <v>469540.7</v>
      </c>
      <c r="L49" s="85"/>
      <c r="M49" s="85"/>
      <c r="N49" s="85"/>
      <c r="O49" s="85"/>
      <c r="P49" s="85"/>
      <c r="Q49" s="85"/>
      <c r="R49" s="85"/>
      <c r="S49" s="85"/>
      <c r="T49" s="85"/>
    </row>
    <row r="50" spans="1:20">
      <c r="A50" s="164" t="s">
        <v>1742</v>
      </c>
      <c r="B50" s="164">
        <v>40</v>
      </c>
      <c r="C50" s="164">
        <v>19</v>
      </c>
      <c r="D50" s="164">
        <v>13176020</v>
      </c>
      <c r="E50" s="164" t="s">
        <v>571</v>
      </c>
      <c r="F50" s="164" t="s">
        <v>579</v>
      </c>
      <c r="G50" s="170">
        <v>0.101463</v>
      </c>
      <c r="H50" s="169">
        <v>-2.0469999999999999E-2</v>
      </c>
      <c r="I50" s="169">
        <v>3.3709999999999999E-3</v>
      </c>
      <c r="J50" s="165">
        <v>1.26E-9</v>
      </c>
      <c r="K50" s="167">
        <v>448054.8</v>
      </c>
      <c r="L50" s="85"/>
      <c r="M50" s="85"/>
      <c r="N50" s="85"/>
      <c r="O50" s="85"/>
      <c r="P50" s="85"/>
      <c r="Q50" s="85"/>
      <c r="R50" s="85"/>
      <c r="S50" s="85"/>
      <c r="T50" s="85"/>
    </row>
    <row r="51" spans="1:20">
      <c r="A51" s="164" t="s">
        <v>1743</v>
      </c>
      <c r="B51" s="164">
        <v>41</v>
      </c>
      <c r="C51" s="164">
        <v>20</v>
      </c>
      <c r="D51" s="164">
        <v>3113771</v>
      </c>
      <c r="E51" s="164" t="s">
        <v>571</v>
      </c>
      <c r="F51" s="164" t="s">
        <v>572</v>
      </c>
      <c r="G51" s="170">
        <v>0.53280000000000005</v>
      </c>
      <c r="H51" s="169">
        <v>-1.379E-2</v>
      </c>
      <c r="I51" s="169">
        <v>2.062E-3</v>
      </c>
      <c r="J51" s="165">
        <v>2.31E-11</v>
      </c>
      <c r="K51" s="167">
        <v>471229</v>
      </c>
      <c r="L51" s="85"/>
      <c r="M51" s="85"/>
      <c r="N51" s="85"/>
      <c r="O51" s="85"/>
      <c r="P51" s="85"/>
      <c r="Q51" s="85"/>
      <c r="R51" s="85"/>
      <c r="S51" s="85"/>
      <c r="T51" s="85"/>
    </row>
    <row r="52" spans="1:20">
      <c r="A52" s="62"/>
      <c r="B52" s="62"/>
      <c r="C52" s="62"/>
      <c r="D52" s="62"/>
      <c r="E52" s="62"/>
      <c r="F52" s="62"/>
      <c r="G52" s="168"/>
      <c r="H52" s="62"/>
      <c r="I52" s="62"/>
      <c r="J52" s="62"/>
      <c r="K52" s="168"/>
      <c r="L52" s="85"/>
      <c r="M52" s="85"/>
      <c r="N52" s="85"/>
      <c r="O52" s="85"/>
      <c r="P52" s="85"/>
      <c r="Q52" s="85"/>
      <c r="R52" s="85"/>
      <c r="S52" s="85"/>
      <c r="T52" s="85"/>
    </row>
    <row r="53" spans="1:20">
      <c r="A53" s="61" t="s">
        <v>1411</v>
      </c>
      <c r="B53" s="85"/>
      <c r="C53" s="85"/>
      <c r="D53" s="85"/>
      <c r="E53" s="85"/>
      <c r="F53" s="85"/>
      <c r="H53" s="85"/>
      <c r="I53" s="85"/>
      <c r="J53" s="85"/>
      <c r="L53" s="85"/>
      <c r="M53" s="85"/>
      <c r="N53" s="85"/>
      <c r="O53" s="85"/>
      <c r="P53" s="85"/>
      <c r="Q53" s="85"/>
      <c r="R53" s="85"/>
      <c r="S53" s="85"/>
      <c r="T53" s="85"/>
    </row>
    <row r="54" spans="1:20">
      <c r="A54" s="85"/>
      <c r="B54" s="85"/>
      <c r="C54" s="85"/>
      <c r="D54" s="85"/>
      <c r="E54" s="85"/>
      <c r="F54" s="85"/>
      <c r="H54" s="85"/>
      <c r="I54" s="85"/>
      <c r="J54" s="85"/>
      <c r="L54" s="85"/>
      <c r="M54" s="85"/>
      <c r="N54" s="85"/>
      <c r="O54" s="85"/>
      <c r="P54" s="85"/>
      <c r="Q54" s="85"/>
      <c r="R54" s="85"/>
      <c r="S54" s="85"/>
      <c r="T54" s="85"/>
    </row>
    <row r="55" spans="1:20">
      <c r="A55" s="85"/>
      <c r="B55" s="85"/>
      <c r="C55" s="85"/>
      <c r="D55" s="85"/>
      <c r="E55" s="85"/>
      <c r="F55" s="85"/>
      <c r="H55" s="85"/>
      <c r="I55" s="85"/>
      <c r="J55" s="85"/>
      <c r="L55" s="85"/>
      <c r="M55" s="85"/>
      <c r="N55" s="85"/>
      <c r="O55" s="85"/>
      <c r="P55" s="85"/>
      <c r="Q55" s="85"/>
      <c r="R55" s="85"/>
      <c r="S55" s="85"/>
      <c r="T55" s="85"/>
    </row>
    <row r="56" spans="1:20">
      <c r="A56" s="85"/>
      <c r="B56" s="85"/>
      <c r="C56" s="85"/>
      <c r="D56" s="85"/>
      <c r="E56" s="85"/>
      <c r="F56" s="85"/>
      <c r="H56" s="85"/>
      <c r="I56" s="85"/>
      <c r="J56" s="85"/>
      <c r="L56" s="85"/>
      <c r="M56" s="85"/>
      <c r="N56" s="85"/>
      <c r="O56" s="85"/>
      <c r="P56" s="85"/>
      <c r="Q56" s="85"/>
      <c r="R56" s="85"/>
      <c r="S56" s="85"/>
      <c r="T56" s="85"/>
    </row>
    <row r="57" spans="1:20">
      <c r="A57" s="85"/>
      <c r="B57" s="85"/>
      <c r="C57" s="85"/>
      <c r="D57" s="85"/>
      <c r="E57" s="85"/>
      <c r="F57" s="85"/>
      <c r="H57" s="85"/>
      <c r="I57" s="85"/>
      <c r="J57" s="85"/>
      <c r="L57" s="85"/>
      <c r="M57" s="85"/>
      <c r="N57" s="85"/>
      <c r="O57" s="85"/>
      <c r="P57" s="85"/>
      <c r="Q57" s="85"/>
      <c r="R57" s="85"/>
      <c r="S57" s="85"/>
      <c r="T57" s="85"/>
    </row>
    <row r="58" spans="1:20">
      <c r="A58" s="85"/>
      <c r="B58" s="85"/>
      <c r="C58" s="85"/>
      <c r="D58" s="85"/>
      <c r="E58" s="85"/>
      <c r="F58" s="85"/>
      <c r="H58" s="85"/>
      <c r="I58" s="85"/>
      <c r="J58" s="85"/>
      <c r="L58" s="85"/>
      <c r="M58" s="85"/>
      <c r="N58" s="85"/>
      <c r="O58" s="85"/>
      <c r="P58" s="85"/>
      <c r="Q58" s="85"/>
      <c r="R58" s="85"/>
      <c r="S58" s="85"/>
      <c r="T58" s="85"/>
    </row>
    <row r="59" spans="1:20">
      <c r="A59" s="85"/>
      <c r="B59" s="85"/>
      <c r="C59" s="85"/>
      <c r="D59" s="85"/>
      <c r="E59" s="85"/>
      <c r="F59" s="85"/>
      <c r="H59" s="85"/>
      <c r="I59" s="85"/>
      <c r="J59" s="85"/>
      <c r="L59" s="85"/>
      <c r="M59" s="85"/>
      <c r="N59" s="85"/>
      <c r="O59" s="85"/>
      <c r="P59" s="85"/>
      <c r="Q59" s="85"/>
      <c r="R59" s="85"/>
      <c r="S59" s="85"/>
      <c r="T59" s="85"/>
    </row>
    <row r="60" spans="1:20">
      <c r="A60" s="85"/>
      <c r="B60" s="85"/>
      <c r="C60" s="85"/>
      <c r="D60" s="85"/>
      <c r="E60" s="85"/>
      <c r="F60" s="85"/>
      <c r="H60" s="85"/>
      <c r="I60" s="85"/>
      <c r="J60" s="85"/>
      <c r="L60" s="85"/>
      <c r="M60" s="85"/>
      <c r="N60" s="85"/>
      <c r="O60" s="85"/>
      <c r="P60" s="85"/>
      <c r="Q60" s="85"/>
      <c r="R60" s="85"/>
      <c r="S60" s="85"/>
      <c r="T60" s="85"/>
    </row>
    <row r="61" spans="1:20">
      <c r="A61" s="85"/>
      <c r="B61" s="85"/>
      <c r="C61" s="85"/>
      <c r="D61" s="85"/>
      <c r="E61" s="85"/>
      <c r="F61" s="85"/>
      <c r="H61" s="85"/>
      <c r="I61" s="85"/>
      <c r="J61" s="85"/>
      <c r="L61" s="85"/>
      <c r="M61" s="85"/>
      <c r="N61" s="85"/>
      <c r="O61" s="85"/>
      <c r="P61" s="85"/>
      <c r="Q61" s="85"/>
      <c r="R61" s="85"/>
      <c r="S61" s="85"/>
      <c r="T61" s="85"/>
    </row>
    <row r="62" spans="1:20">
      <c r="A62" s="85"/>
      <c r="B62" s="85"/>
      <c r="C62" s="85"/>
      <c r="D62" s="85"/>
      <c r="E62" s="85"/>
      <c r="F62" s="85"/>
      <c r="H62" s="85"/>
      <c r="I62" s="85"/>
      <c r="J62" s="85"/>
      <c r="L62" s="85"/>
      <c r="M62" s="85"/>
      <c r="N62" s="85"/>
      <c r="O62" s="85"/>
      <c r="P62" s="85"/>
      <c r="Q62" s="85"/>
      <c r="R62" s="85"/>
      <c r="S62" s="85"/>
      <c r="T62" s="85"/>
    </row>
    <row r="63" spans="1:20">
      <c r="A63" s="85"/>
      <c r="B63" s="85"/>
      <c r="C63" s="85"/>
      <c r="D63" s="85"/>
      <c r="E63" s="85"/>
      <c r="F63" s="85"/>
      <c r="H63" s="85"/>
      <c r="I63" s="85"/>
      <c r="J63" s="85"/>
      <c r="L63" s="85"/>
      <c r="M63" s="85"/>
      <c r="N63" s="85"/>
      <c r="O63" s="85"/>
      <c r="P63" s="85"/>
      <c r="Q63" s="85"/>
      <c r="R63" s="85"/>
      <c r="S63" s="85"/>
      <c r="T63" s="85"/>
    </row>
    <row r="64" spans="1:20">
      <c r="A64" s="85"/>
      <c r="B64" s="85"/>
      <c r="C64" s="85"/>
      <c r="D64" s="85"/>
      <c r="E64" s="85"/>
      <c r="F64" s="85"/>
      <c r="H64" s="85"/>
      <c r="I64" s="85"/>
      <c r="J64" s="85"/>
      <c r="L64" s="85"/>
      <c r="M64" s="85"/>
      <c r="N64" s="85"/>
      <c r="O64" s="85"/>
      <c r="P64" s="85"/>
      <c r="Q64" s="85"/>
      <c r="R64" s="85"/>
      <c r="S64" s="85"/>
      <c r="T64" s="85"/>
    </row>
    <row r="65" spans="1:20">
      <c r="A65" s="85"/>
      <c r="B65" s="85"/>
      <c r="C65" s="85"/>
      <c r="D65" s="85"/>
      <c r="E65" s="85"/>
      <c r="F65" s="85"/>
      <c r="H65" s="85"/>
      <c r="I65" s="85"/>
      <c r="J65" s="85"/>
      <c r="L65" s="85"/>
      <c r="M65" s="85"/>
      <c r="N65" s="85"/>
      <c r="O65" s="85"/>
      <c r="P65" s="85"/>
      <c r="Q65" s="85"/>
      <c r="R65" s="85"/>
      <c r="S65" s="85"/>
      <c r="T65" s="85"/>
    </row>
    <row r="66" spans="1:20">
      <c r="A66" s="85"/>
      <c r="B66" s="85"/>
      <c r="C66" s="85"/>
      <c r="D66" s="85"/>
      <c r="E66" s="85"/>
      <c r="F66" s="85"/>
      <c r="H66" s="85"/>
      <c r="I66" s="85"/>
      <c r="J66" s="85"/>
      <c r="L66" s="85"/>
      <c r="M66" s="85"/>
      <c r="N66" s="85"/>
      <c r="O66" s="85"/>
      <c r="P66" s="85"/>
      <c r="Q66" s="85"/>
      <c r="R66" s="85"/>
      <c r="S66" s="85"/>
      <c r="T66" s="85"/>
    </row>
    <row r="67" spans="1:20">
      <c r="A67" s="85"/>
      <c r="B67" s="85"/>
      <c r="C67" s="85"/>
      <c r="D67" s="85"/>
      <c r="E67" s="85"/>
      <c r="F67" s="85"/>
      <c r="H67" s="85"/>
      <c r="I67" s="85"/>
      <c r="J67" s="85"/>
      <c r="L67" s="85"/>
      <c r="M67" s="85"/>
      <c r="N67" s="85"/>
      <c r="O67" s="85"/>
      <c r="P67" s="85"/>
      <c r="Q67" s="85"/>
      <c r="R67" s="85"/>
      <c r="S67" s="85"/>
      <c r="T67" s="85"/>
    </row>
    <row r="68" spans="1:20">
      <c r="A68" s="85"/>
      <c r="B68" s="85"/>
      <c r="C68" s="85"/>
      <c r="D68" s="85"/>
      <c r="E68" s="85"/>
      <c r="F68" s="85"/>
      <c r="H68" s="85"/>
      <c r="I68" s="85"/>
      <c r="J68" s="85"/>
      <c r="L68" s="85"/>
      <c r="M68" s="85"/>
      <c r="N68" s="85"/>
      <c r="O68" s="85"/>
      <c r="P68" s="85"/>
      <c r="Q68" s="85"/>
      <c r="R68" s="85"/>
      <c r="S68" s="85"/>
      <c r="T68" s="85"/>
    </row>
    <row r="69" spans="1:20">
      <c r="A69" s="85"/>
      <c r="B69" s="85"/>
      <c r="C69" s="85"/>
      <c r="D69" s="85"/>
      <c r="E69" s="85"/>
      <c r="F69" s="85"/>
      <c r="H69" s="85"/>
      <c r="I69" s="85"/>
      <c r="J69" s="85"/>
      <c r="L69" s="85"/>
      <c r="M69" s="85"/>
      <c r="N69" s="85"/>
      <c r="O69" s="85"/>
      <c r="P69" s="85"/>
      <c r="Q69" s="85"/>
      <c r="R69" s="85"/>
      <c r="S69" s="85"/>
      <c r="T69" s="85"/>
    </row>
    <row r="70" spans="1:20">
      <c r="A70" s="85"/>
      <c r="B70" s="85"/>
      <c r="C70" s="85"/>
      <c r="D70" s="85"/>
      <c r="E70" s="85"/>
      <c r="F70" s="85"/>
      <c r="H70" s="85"/>
      <c r="I70" s="85"/>
      <c r="J70" s="85"/>
      <c r="L70" s="85"/>
      <c r="M70" s="85"/>
      <c r="N70" s="85"/>
      <c r="O70" s="85"/>
      <c r="P70" s="85"/>
      <c r="Q70" s="85"/>
      <c r="R70" s="85"/>
      <c r="S70" s="85"/>
      <c r="T70" s="85"/>
    </row>
    <row r="71" spans="1:20">
      <c r="A71" s="85"/>
      <c r="B71" s="85"/>
      <c r="C71" s="85"/>
      <c r="D71" s="85"/>
      <c r="E71" s="85"/>
      <c r="F71" s="85"/>
      <c r="H71" s="85"/>
      <c r="I71" s="85"/>
      <c r="J71" s="85"/>
      <c r="L71" s="85"/>
      <c r="M71" s="85"/>
      <c r="N71" s="85"/>
      <c r="O71" s="85"/>
      <c r="P71" s="85"/>
      <c r="Q71" s="85"/>
      <c r="R71" s="85"/>
      <c r="S71" s="85"/>
      <c r="T71" s="85"/>
    </row>
    <row r="72" spans="1:20">
      <c r="A72" s="85"/>
      <c r="B72" s="85"/>
      <c r="C72" s="85"/>
      <c r="D72" s="85"/>
      <c r="E72" s="85"/>
      <c r="F72" s="85"/>
      <c r="H72" s="85"/>
      <c r="I72" s="85"/>
      <c r="J72" s="85"/>
      <c r="L72" s="85"/>
      <c r="M72" s="85"/>
      <c r="N72" s="85"/>
      <c r="O72" s="85"/>
      <c r="P72" s="85"/>
      <c r="Q72" s="85"/>
      <c r="R72" s="85"/>
      <c r="S72" s="85"/>
      <c r="T72" s="85"/>
    </row>
    <row r="73" spans="1:20">
      <c r="A73" s="85"/>
      <c r="B73" s="85"/>
      <c r="C73" s="85"/>
      <c r="D73" s="85"/>
      <c r="E73" s="85"/>
      <c r="F73" s="85"/>
      <c r="H73" s="85"/>
      <c r="I73" s="85"/>
      <c r="J73" s="85"/>
      <c r="L73" s="85"/>
      <c r="M73" s="85"/>
      <c r="N73" s="85"/>
      <c r="O73" s="85"/>
      <c r="P73" s="85"/>
      <c r="Q73" s="85"/>
      <c r="R73" s="85"/>
      <c r="S73" s="85"/>
      <c r="T73" s="85"/>
    </row>
    <row r="74" spans="1:20">
      <c r="A74" s="85"/>
      <c r="B74" s="85"/>
      <c r="C74" s="85"/>
      <c r="D74" s="85"/>
      <c r="E74" s="85"/>
      <c r="F74" s="85"/>
      <c r="H74" s="85"/>
      <c r="I74" s="85"/>
      <c r="J74" s="85"/>
      <c r="L74" s="85"/>
      <c r="M74" s="85"/>
      <c r="N74" s="85"/>
      <c r="O74" s="85"/>
      <c r="P74" s="85"/>
      <c r="Q74" s="85"/>
      <c r="R74" s="85"/>
      <c r="S74" s="85"/>
      <c r="T74" s="85"/>
    </row>
    <row r="75" spans="1:20">
      <c r="A75" s="85"/>
      <c r="B75" s="85"/>
      <c r="C75" s="85"/>
      <c r="D75" s="85"/>
      <c r="E75" s="85"/>
      <c r="F75" s="85"/>
      <c r="H75" s="85"/>
      <c r="I75" s="85"/>
      <c r="J75" s="85"/>
      <c r="L75" s="85"/>
      <c r="M75" s="85"/>
      <c r="N75" s="85"/>
      <c r="O75" s="85"/>
      <c r="P75" s="85"/>
      <c r="Q75" s="85"/>
      <c r="R75" s="85"/>
      <c r="S75" s="85"/>
      <c r="T75" s="85"/>
    </row>
    <row r="76" spans="1:20">
      <c r="A76" s="85"/>
      <c r="B76" s="85"/>
      <c r="C76" s="85"/>
      <c r="D76" s="85"/>
      <c r="E76" s="85"/>
      <c r="F76" s="85"/>
      <c r="H76" s="85"/>
      <c r="I76" s="85"/>
      <c r="J76" s="85"/>
      <c r="L76" s="85"/>
      <c r="M76" s="85"/>
      <c r="N76" s="85"/>
      <c r="O76" s="85"/>
      <c r="P76" s="85"/>
      <c r="Q76" s="85"/>
      <c r="R76" s="85"/>
      <c r="S76" s="85"/>
      <c r="T76" s="85"/>
    </row>
    <row r="77" spans="1:20">
      <c r="A77" s="85"/>
      <c r="B77" s="85"/>
      <c r="C77" s="85"/>
      <c r="D77" s="85"/>
      <c r="E77" s="85"/>
      <c r="F77" s="85"/>
      <c r="H77" s="85"/>
      <c r="I77" s="85"/>
      <c r="J77" s="85"/>
      <c r="L77" s="85"/>
      <c r="M77" s="85"/>
      <c r="N77" s="85"/>
      <c r="O77" s="85"/>
      <c r="P77" s="85"/>
      <c r="Q77" s="85"/>
      <c r="R77" s="85"/>
      <c r="S77" s="85"/>
      <c r="T77" s="85"/>
    </row>
    <row r="78" spans="1:20">
      <c r="A78" s="85"/>
      <c r="B78" s="85"/>
      <c r="C78" s="85"/>
      <c r="D78" s="85"/>
      <c r="E78" s="85"/>
      <c r="F78" s="85"/>
      <c r="H78" s="85"/>
      <c r="I78" s="85"/>
      <c r="J78" s="85"/>
      <c r="L78" s="85"/>
      <c r="M78" s="85"/>
      <c r="N78" s="85"/>
      <c r="O78" s="85"/>
      <c r="P78" s="85"/>
      <c r="Q78" s="85"/>
      <c r="R78" s="85"/>
      <c r="S78" s="85"/>
      <c r="T78" s="85"/>
    </row>
  </sheetData>
  <mergeCells count="1">
    <mergeCell ref="A1:T1"/>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6"/>
  <sheetViews>
    <sheetView workbookViewId="0"/>
  </sheetViews>
  <sheetFormatPr defaultColWidth="10.85546875" defaultRowHeight="15"/>
  <cols>
    <col min="1" max="1" width="13" customWidth="1"/>
    <col min="18" max="50" width="50" customWidth="1"/>
  </cols>
  <sheetData>
    <row r="1" spans="1:20" ht="15.75">
      <c r="A1" s="197" t="s">
        <v>11</v>
      </c>
      <c r="B1" s="198"/>
      <c r="C1" s="198"/>
      <c r="D1" s="198"/>
      <c r="E1" s="198"/>
      <c r="F1" s="198"/>
      <c r="G1" s="198"/>
      <c r="H1" s="198"/>
      <c r="I1" s="198"/>
      <c r="J1" s="198"/>
      <c r="K1" s="198"/>
      <c r="L1" s="198"/>
      <c r="M1" s="198"/>
      <c r="N1" s="198"/>
      <c r="O1" s="198"/>
      <c r="P1" s="198"/>
      <c r="Q1" s="198"/>
      <c r="R1" s="198"/>
      <c r="S1" s="198"/>
      <c r="T1" s="198"/>
    </row>
    <row r="3" spans="1:20" ht="26.25">
      <c r="A3" s="60" t="s">
        <v>1749</v>
      </c>
      <c r="B3" s="60" t="s">
        <v>390</v>
      </c>
      <c r="C3" s="60" t="s">
        <v>391</v>
      </c>
      <c r="D3" s="60" t="s">
        <v>392</v>
      </c>
      <c r="E3" s="60" t="s">
        <v>393</v>
      </c>
      <c r="F3" s="60" t="s">
        <v>394</v>
      </c>
      <c r="G3" s="60" t="s">
        <v>395</v>
      </c>
      <c r="H3" s="60" t="s">
        <v>396</v>
      </c>
      <c r="I3" s="60" t="s">
        <v>397</v>
      </c>
      <c r="J3" s="60" t="s">
        <v>563</v>
      </c>
      <c r="K3" s="60" t="s">
        <v>564</v>
      </c>
      <c r="L3" s="60" t="s">
        <v>565</v>
      </c>
      <c r="M3" s="60" t="s">
        <v>566</v>
      </c>
      <c r="N3" s="60" t="s">
        <v>567</v>
      </c>
      <c r="O3" s="60" t="s">
        <v>568</v>
      </c>
      <c r="P3" s="60" t="s">
        <v>569</v>
      </c>
      <c r="Q3" s="60" t="s">
        <v>570</v>
      </c>
      <c r="R3" s="85"/>
      <c r="S3" s="85"/>
      <c r="T3" s="85"/>
    </row>
    <row r="4" spans="1:20">
      <c r="A4" s="85" t="s">
        <v>1750</v>
      </c>
      <c r="B4" s="85">
        <v>1</v>
      </c>
      <c r="C4" s="85">
        <v>20</v>
      </c>
      <c r="D4" s="85">
        <v>59825042</v>
      </c>
      <c r="E4" s="85">
        <v>59858665</v>
      </c>
      <c r="F4" s="85">
        <v>24</v>
      </c>
      <c r="G4" s="85">
        <v>10</v>
      </c>
      <c r="H4" s="85">
        <v>1</v>
      </c>
      <c r="I4" s="85">
        <v>1</v>
      </c>
      <c r="J4" s="85">
        <v>59832791</v>
      </c>
      <c r="K4" s="85" t="s">
        <v>572</v>
      </c>
      <c r="L4" s="85" t="s">
        <v>571</v>
      </c>
      <c r="M4" s="85">
        <v>0.62849999999999995</v>
      </c>
      <c r="N4" s="85">
        <v>2.7099999999999999E-2</v>
      </c>
      <c r="O4" s="85">
        <v>4.4999999999999997E-3</v>
      </c>
      <c r="P4" s="85" t="s">
        <v>1751</v>
      </c>
      <c r="Q4" s="85" t="s">
        <v>1752</v>
      </c>
      <c r="R4" s="85"/>
      <c r="S4" s="85"/>
      <c r="T4" s="85"/>
    </row>
    <row r="5" spans="1:20">
      <c r="A5" s="62"/>
      <c r="B5" s="62"/>
      <c r="C5" s="62"/>
      <c r="D5" s="62"/>
      <c r="E5" s="62"/>
      <c r="F5" s="62"/>
      <c r="G5" s="62"/>
      <c r="H5" s="62"/>
      <c r="I5" s="62"/>
      <c r="J5" s="62"/>
      <c r="K5" s="62"/>
      <c r="L5" s="62"/>
      <c r="M5" s="62"/>
      <c r="N5" s="62"/>
      <c r="O5" s="62"/>
      <c r="P5" s="62"/>
      <c r="Q5" s="62"/>
      <c r="R5" s="85"/>
      <c r="S5" s="85"/>
      <c r="T5" s="85"/>
    </row>
    <row r="6" spans="1:20">
      <c r="A6" s="61" t="s">
        <v>1753</v>
      </c>
      <c r="B6" s="85"/>
      <c r="C6" s="85"/>
      <c r="D6" s="85"/>
      <c r="E6" s="85"/>
      <c r="F6" s="85"/>
      <c r="G6" s="85"/>
      <c r="H6" s="85"/>
      <c r="I6" s="85"/>
      <c r="J6" s="85"/>
      <c r="K6" s="85"/>
      <c r="L6" s="85"/>
      <c r="M6" s="85"/>
      <c r="N6" s="85"/>
      <c r="O6" s="85"/>
      <c r="P6" s="85"/>
      <c r="Q6" s="85"/>
      <c r="R6" s="85"/>
      <c r="S6" s="85"/>
      <c r="T6" s="85"/>
    </row>
  </sheetData>
  <mergeCells count="1">
    <mergeCell ref="A1:T1"/>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5"/>
  <sheetViews>
    <sheetView workbookViewId="0">
      <selection activeCell="D9" sqref="D9"/>
    </sheetView>
  </sheetViews>
  <sheetFormatPr defaultColWidth="10.85546875" defaultRowHeight="15"/>
  <cols>
    <col min="1" max="1" width="22" customWidth="1"/>
    <col min="2" max="2" width="15" customWidth="1"/>
    <col min="3" max="5" width="9" customWidth="1"/>
    <col min="6" max="6" width="10" customWidth="1"/>
    <col min="7" max="50" width="50" customWidth="1"/>
  </cols>
  <sheetData>
    <row r="1" spans="1:20" ht="15.75">
      <c r="A1" s="197" t="s">
        <v>12</v>
      </c>
      <c r="B1" s="198"/>
      <c r="C1" s="198"/>
      <c r="D1" s="198"/>
      <c r="E1" s="198"/>
      <c r="F1" s="198"/>
      <c r="G1" s="198"/>
      <c r="H1" s="198"/>
      <c r="I1" s="198"/>
      <c r="J1" s="198"/>
      <c r="K1" s="198"/>
      <c r="L1" s="198"/>
      <c r="M1" s="198"/>
      <c r="N1" s="198"/>
      <c r="O1" s="198"/>
      <c r="P1" s="198"/>
      <c r="Q1" s="198"/>
      <c r="R1" s="198"/>
      <c r="S1" s="198"/>
      <c r="T1" s="198"/>
    </row>
    <row r="3" spans="1:20">
      <c r="A3" s="60" t="s">
        <v>1754</v>
      </c>
      <c r="B3" s="60" t="s">
        <v>250</v>
      </c>
      <c r="C3" s="60" t="s">
        <v>1755</v>
      </c>
      <c r="D3" s="60" t="s">
        <v>1756</v>
      </c>
      <c r="E3" s="60" t="s">
        <v>568</v>
      </c>
      <c r="F3" s="60" t="s">
        <v>1757</v>
      </c>
      <c r="G3" s="85"/>
      <c r="H3" s="85"/>
      <c r="I3" s="85"/>
      <c r="J3" s="85"/>
      <c r="K3" s="85"/>
      <c r="L3" s="85"/>
      <c r="M3" s="85"/>
      <c r="N3" s="85"/>
      <c r="O3" s="85"/>
      <c r="P3" s="85"/>
      <c r="Q3" s="85"/>
      <c r="R3" s="85"/>
      <c r="S3" s="85"/>
      <c r="T3" s="85"/>
    </row>
    <row r="4" spans="1:20">
      <c r="A4" s="85" t="s">
        <v>56</v>
      </c>
      <c r="B4" s="85" t="s">
        <v>1758</v>
      </c>
      <c r="C4" s="85" t="s">
        <v>1759</v>
      </c>
      <c r="D4" s="85" t="s">
        <v>1760</v>
      </c>
      <c r="E4" s="85" t="s">
        <v>1761</v>
      </c>
      <c r="F4" s="85" t="s">
        <v>1762</v>
      </c>
      <c r="G4" s="85"/>
      <c r="H4" s="85"/>
      <c r="I4" s="85"/>
      <c r="J4" s="85"/>
      <c r="K4" s="85"/>
      <c r="L4" s="85"/>
      <c r="M4" s="85"/>
      <c r="N4" s="85"/>
      <c r="O4" s="85"/>
      <c r="P4" s="85"/>
      <c r="Q4" s="85"/>
      <c r="R4" s="85"/>
      <c r="S4" s="85"/>
      <c r="T4" s="85"/>
    </row>
    <row r="5" spans="1:20">
      <c r="A5" s="85" t="s">
        <v>201</v>
      </c>
      <c r="B5" s="85" t="s">
        <v>1758</v>
      </c>
      <c r="C5" s="85" t="s">
        <v>1759</v>
      </c>
      <c r="D5" s="85" t="s">
        <v>1763</v>
      </c>
      <c r="E5" s="85" t="s">
        <v>1764</v>
      </c>
      <c r="F5" s="85" t="s">
        <v>1765</v>
      </c>
      <c r="G5" s="85"/>
      <c r="H5" s="85"/>
      <c r="I5" s="85"/>
      <c r="J5" s="85"/>
      <c r="K5" s="85"/>
      <c r="L5" s="85"/>
      <c r="M5" s="85"/>
      <c r="N5" s="85"/>
      <c r="O5" s="85"/>
      <c r="P5" s="85"/>
      <c r="Q5" s="85"/>
      <c r="R5" s="85"/>
      <c r="S5" s="85"/>
      <c r="T5" s="85"/>
    </row>
    <row r="6" spans="1:20">
      <c r="A6" s="85" t="s">
        <v>57</v>
      </c>
      <c r="B6" s="85" t="s">
        <v>1758</v>
      </c>
      <c r="C6" s="85" t="s">
        <v>1759</v>
      </c>
      <c r="D6" s="85" t="s">
        <v>1766</v>
      </c>
      <c r="E6" s="85" t="s">
        <v>1767</v>
      </c>
      <c r="F6" s="85" t="s">
        <v>1768</v>
      </c>
      <c r="G6" s="85"/>
      <c r="H6" s="85"/>
      <c r="I6" s="85"/>
      <c r="J6" s="85"/>
      <c r="K6" s="85"/>
      <c r="L6" s="85"/>
      <c r="M6" s="85"/>
      <c r="N6" s="85"/>
      <c r="O6" s="85"/>
      <c r="P6" s="85"/>
      <c r="Q6" s="85"/>
      <c r="R6" s="85"/>
      <c r="S6" s="85"/>
      <c r="T6" s="85"/>
    </row>
    <row r="7" spans="1:20">
      <c r="A7" s="85" t="s">
        <v>58</v>
      </c>
      <c r="B7" s="85" t="s">
        <v>1758</v>
      </c>
      <c r="C7" s="85" t="s">
        <v>1759</v>
      </c>
      <c r="D7" s="85" t="s">
        <v>1769</v>
      </c>
      <c r="E7" s="85" t="s">
        <v>1770</v>
      </c>
      <c r="F7" s="85" t="s">
        <v>1771</v>
      </c>
      <c r="G7" s="85"/>
      <c r="H7" s="85"/>
      <c r="I7" s="85"/>
      <c r="J7" s="85"/>
      <c r="K7" s="85"/>
      <c r="L7" s="85"/>
      <c r="M7" s="85"/>
      <c r="N7" s="85"/>
      <c r="O7" s="85"/>
      <c r="P7" s="85"/>
      <c r="Q7" s="85"/>
      <c r="R7" s="85"/>
      <c r="S7" s="85"/>
      <c r="T7" s="85"/>
    </row>
    <row r="8" spans="1:20">
      <c r="A8" s="85" t="s">
        <v>1772</v>
      </c>
      <c r="B8" s="85" t="s">
        <v>1758</v>
      </c>
      <c r="C8" s="85" t="s">
        <v>1759</v>
      </c>
      <c r="D8" s="85" t="s">
        <v>1773</v>
      </c>
      <c r="E8" s="85" t="s">
        <v>1761</v>
      </c>
      <c r="F8" s="85" t="s">
        <v>1774</v>
      </c>
      <c r="G8" s="85"/>
      <c r="H8" s="85"/>
      <c r="I8" s="85"/>
      <c r="J8" s="85"/>
      <c r="K8" s="85"/>
      <c r="L8" s="85"/>
      <c r="M8" s="85"/>
      <c r="N8" s="85"/>
      <c r="O8" s="85"/>
      <c r="P8" s="85"/>
      <c r="Q8" s="85"/>
      <c r="R8" s="85"/>
      <c r="S8" s="85"/>
      <c r="T8" s="85"/>
    </row>
    <row r="9" spans="1:20">
      <c r="A9" s="85" t="s">
        <v>56</v>
      </c>
      <c r="B9" s="85" t="s">
        <v>153</v>
      </c>
      <c r="C9" s="85" t="s">
        <v>1775</v>
      </c>
      <c r="D9" s="85" t="s">
        <v>1776</v>
      </c>
      <c r="E9" s="85" t="s">
        <v>1777</v>
      </c>
      <c r="F9" s="85" t="s">
        <v>1778</v>
      </c>
      <c r="G9" s="85"/>
      <c r="H9" s="85"/>
      <c r="I9" s="85"/>
      <c r="J9" s="85"/>
      <c r="K9" s="85"/>
      <c r="L9" s="85"/>
      <c r="M9" s="85"/>
      <c r="N9" s="85"/>
      <c r="O9" s="85"/>
      <c r="P9" s="85"/>
      <c r="Q9" s="85"/>
      <c r="R9" s="85"/>
      <c r="S9" s="85"/>
      <c r="T9" s="85"/>
    </row>
    <row r="10" spans="1:20">
      <c r="A10" s="85" t="s">
        <v>201</v>
      </c>
      <c r="B10" s="85" t="s">
        <v>153</v>
      </c>
      <c r="C10" s="85" t="s">
        <v>1775</v>
      </c>
      <c r="D10" s="85" t="s">
        <v>1779</v>
      </c>
      <c r="E10" s="85" t="s">
        <v>1780</v>
      </c>
      <c r="F10" s="85" t="s">
        <v>1781</v>
      </c>
      <c r="G10" s="85"/>
      <c r="H10" s="85"/>
      <c r="I10" s="85"/>
      <c r="J10" s="85"/>
      <c r="K10" s="85"/>
      <c r="L10" s="85"/>
      <c r="M10" s="85"/>
      <c r="N10" s="85"/>
      <c r="O10" s="85"/>
      <c r="P10" s="85"/>
      <c r="Q10" s="85"/>
      <c r="R10" s="85"/>
      <c r="S10" s="85"/>
      <c r="T10" s="85"/>
    </row>
    <row r="11" spans="1:20">
      <c r="A11" s="85" t="s">
        <v>57</v>
      </c>
      <c r="B11" s="85" t="s">
        <v>153</v>
      </c>
      <c r="C11" s="85" t="s">
        <v>1775</v>
      </c>
      <c r="D11" s="85" t="s">
        <v>1782</v>
      </c>
      <c r="E11" s="85" t="s">
        <v>1783</v>
      </c>
      <c r="F11" s="85" t="s">
        <v>1784</v>
      </c>
      <c r="G11" s="85"/>
      <c r="H11" s="85"/>
      <c r="I11" s="85"/>
      <c r="J11" s="85"/>
      <c r="K11" s="85"/>
      <c r="L11" s="85"/>
      <c r="M11" s="85"/>
      <c r="N11" s="85"/>
      <c r="O11" s="85"/>
      <c r="P11" s="85"/>
      <c r="Q11" s="85"/>
      <c r="R11" s="85"/>
      <c r="S11" s="85"/>
      <c r="T11" s="85"/>
    </row>
    <row r="12" spans="1:20">
      <c r="A12" s="85" t="s">
        <v>56</v>
      </c>
      <c r="B12" s="85" t="s">
        <v>1785</v>
      </c>
      <c r="C12" s="85" t="s">
        <v>1775</v>
      </c>
      <c r="D12" s="85" t="s">
        <v>1786</v>
      </c>
      <c r="E12" s="85" t="s">
        <v>1787</v>
      </c>
      <c r="F12" s="85" t="s">
        <v>1788</v>
      </c>
      <c r="G12" s="85"/>
      <c r="H12" s="85"/>
      <c r="I12" s="85"/>
      <c r="J12" s="85"/>
      <c r="K12" s="85"/>
      <c r="L12" s="85"/>
      <c r="M12" s="85"/>
      <c r="N12" s="85"/>
      <c r="O12" s="85"/>
      <c r="P12" s="85"/>
      <c r="Q12" s="85"/>
      <c r="R12" s="85"/>
      <c r="S12" s="85"/>
      <c r="T12" s="85"/>
    </row>
    <row r="13" spans="1:20">
      <c r="A13" s="85" t="s">
        <v>57</v>
      </c>
      <c r="B13" s="85" t="s">
        <v>1785</v>
      </c>
      <c r="C13" s="85" t="s">
        <v>1775</v>
      </c>
      <c r="D13" s="85" t="s">
        <v>1789</v>
      </c>
      <c r="E13" s="85" t="s">
        <v>1790</v>
      </c>
      <c r="F13" s="85" t="s">
        <v>1791</v>
      </c>
      <c r="G13" s="85"/>
      <c r="H13" s="85"/>
      <c r="I13" s="85"/>
      <c r="J13" s="85"/>
      <c r="K13" s="85"/>
      <c r="L13" s="85"/>
      <c r="M13" s="85"/>
      <c r="N13" s="85"/>
      <c r="O13" s="85"/>
      <c r="P13" s="85"/>
      <c r="Q13" s="85"/>
      <c r="R13" s="85"/>
      <c r="S13" s="85"/>
      <c r="T13" s="85"/>
    </row>
    <row r="14" spans="1:20">
      <c r="A14" s="85" t="s">
        <v>1792</v>
      </c>
      <c r="B14" s="85" t="s">
        <v>1758</v>
      </c>
      <c r="C14" s="85" t="s">
        <v>1759</v>
      </c>
      <c r="D14" s="85" t="s">
        <v>1793</v>
      </c>
      <c r="E14" s="85" t="s">
        <v>1794</v>
      </c>
      <c r="F14" s="85" t="s">
        <v>1795</v>
      </c>
      <c r="G14" s="85"/>
      <c r="H14" s="85"/>
      <c r="I14" s="85"/>
      <c r="J14" s="85"/>
      <c r="K14" s="85"/>
      <c r="L14" s="85"/>
      <c r="M14" s="85"/>
      <c r="N14" s="85"/>
      <c r="O14" s="85"/>
      <c r="P14" s="85"/>
      <c r="Q14" s="85"/>
      <c r="R14" s="85"/>
      <c r="S14" s="85"/>
      <c r="T14" s="85"/>
    </row>
    <row r="15" spans="1:20">
      <c r="A15" s="85" t="s">
        <v>1796</v>
      </c>
      <c r="B15" s="85" t="s">
        <v>1758</v>
      </c>
      <c r="C15" s="85" t="s">
        <v>1759</v>
      </c>
      <c r="D15" s="85" t="s">
        <v>1797</v>
      </c>
      <c r="E15" s="85" t="s">
        <v>1767</v>
      </c>
      <c r="F15" s="85" t="s">
        <v>1798</v>
      </c>
      <c r="G15" s="85"/>
      <c r="H15" s="85"/>
      <c r="I15" s="85"/>
      <c r="J15" s="85"/>
      <c r="K15" s="85"/>
      <c r="L15" s="85"/>
      <c r="M15" s="85"/>
      <c r="N15" s="85"/>
      <c r="O15" s="85"/>
      <c r="P15" s="85"/>
      <c r="Q15" s="85"/>
      <c r="R15" s="85"/>
      <c r="S15" s="85"/>
      <c r="T15" s="85"/>
    </row>
    <row r="16" spans="1:20">
      <c r="A16" s="85" t="s">
        <v>1799</v>
      </c>
      <c r="B16" s="85" t="s">
        <v>1758</v>
      </c>
      <c r="C16" s="85" t="s">
        <v>1759</v>
      </c>
      <c r="D16" s="85" t="s">
        <v>1800</v>
      </c>
      <c r="E16" s="85" t="s">
        <v>1801</v>
      </c>
      <c r="F16" s="85" t="s">
        <v>1802</v>
      </c>
      <c r="G16" s="85"/>
      <c r="H16" s="85"/>
      <c r="I16" s="85"/>
      <c r="J16" s="85"/>
      <c r="K16" s="85"/>
      <c r="L16" s="85"/>
      <c r="M16" s="85"/>
      <c r="N16" s="85"/>
      <c r="O16" s="85"/>
      <c r="P16" s="85"/>
      <c r="Q16" s="85"/>
      <c r="R16" s="85"/>
      <c r="S16" s="85"/>
      <c r="T16" s="85"/>
    </row>
    <row r="17" spans="1:6">
      <c r="A17" s="85" t="s">
        <v>1803</v>
      </c>
      <c r="B17" s="85" t="s">
        <v>1758</v>
      </c>
      <c r="C17" s="85" t="s">
        <v>1759</v>
      </c>
      <c r="D17" s="85" t="s">
        <v>1783</v>
      </c>
      <c r="E17" s="85" t="s">
        <v>1804</v>
      </c>
      <c r="F17" s="85" t="s">
        <v>1805</v>
      </c>
    </row>
    <row r="18" spans="1:6">
      <c r="A18" s="85" t="s">
        <v>1806</v>
      </c>
      <c r="B18" s="85" t="s">
        <v>1758</v>
      </c>
      <c r="C18" s="85" t="s">
        <v>1759</v>
      </c>
      <c r="D18" s="85" t="s">
        <v>1807</v>
      </c>
      <c r="E18" s="85" t="s">
        <v>1794</v>
      </c>
      <c r="F18" s="85" t="s">
        <v>1808</v>
      </c>
    </row>
    <row r="19" spans="1:6">
      <c r="A19" s="85" t="s">
        <v>1809</v>
      </c>
      <c r="B19" s="85" t="s">
        <v>1758</v>
      </c>
      <c r="C19" s="85" t="s">
        <v>1759</v>
      </c>
      <c r="D19" s="85" t="s">
        <v>1810</v>
      </c>
      <c r="E19" s="85" t="s">
        <v>1794</v>
      </c>
      <c r="F19" s="85" t="s">
        <v>1811</v>
      </c>
    </row>
    <row r="20" spans="1:6">
      <c r="A20" s="85" t="s">
        <v>1812</v>
      </c>
      <c r="B20" s="85" t="s">
        <v>1758</v>
      </c>
      <c r="C20" s="85" t="s">
        <v>1759</v>
      </c>
      <c r="D20" s="85" t="s">
        <v>1813</v>
      </c>
      <c r="E20" s="85" t="s">
        <v>1814</v>
      </c>
      <c r="F20" s="85" t="s">
        <v>1815</v>
      </c>
    </row>
    <row r="21" spans="1:6">
      <c r="A21" s="85" t="s">
        <v>1816</v>
      </c>
      <c r="B21" s="85" t="s">
        <v>1758</v>
      </c>
      <c r="C21" s="85" t="s">
        <v>1759</v>
      </c>
      <c r="D21" s="85" t="s">
        <v>1813</v>
      </c>
      <c r="E21" s="85" t="s">
        <v>1817</v>
      </c>
      <c r="F21" s="85" t="s">
        <v>1818</v>
      </c>
    </row>
    <row r="22" spans="1:6">
      <c r="A22" s="85" t="s">
        <v>1819</v>
      </c>
      <c r="B22" s="85" t="s">
        <v>1758</v>
      </c>
      <c r="C22" s="85" t="s">
        <v>1759</v>
      </c>
      <c r="D22" s="85" t="s">
        <v>1820</v>
      </c>
      <c r="E22" s="85" t="s">
        <v>1767</v>
      </c>
      <c r="F22" s="85" t="s">
        <v>1821</v>
      </c>
    </row>
    <row r="23" spans="1:6">
      <c r="A23" s="85" t="s">
        <v>1822</v>
      </c>
      <c r="B23" s="85" t="s">
        <v>1758</v>
      </c>
      <c r="C23" s="85" t="s">
        <v>1759</v>
      </c>
      <c r="D23" s="85" t="s">
        <v>1823</v>
      </c>
      <c r="E23" s="85" t="s">
        <v>1767</v>
      </c>
      <c r="F23" s="85" t="s">
        <v>1824</v>
      </c>
    </row>
    <row r="24" spans="1:6">
      <c r="A24" s="62"/>
      <c r="B24" s="62"/>
      <c r="C24" s="62"/>
      <c r="D24" s="62"/>
      <c r="E24" s="62"/>
      <c r="F24" s="62"/>
    </row>
    <row r="25" spans="1:6">
      <c r="A25" s="61" t="s">
        <v>1825</v>
      </c>
      <c r="B25" s="85"/>
      <c r="C25" s="85"/>
      <c r="D25" s="85"/>
      <c r="E25" s="85"/>
      <c r="F25" s="85"/>
    </row>
  </sheetData>
  <mergeCells count="1">
    <mergeCell ref="A1:T1"/>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workbookViewId="0">
      <selection sqref="A1:T1"/>
    </sheetView>
  </sheetViews>
  <sheetFormatPr defaultColWidth="10.85546875" defaultRowHeight="15"/>
  <cols>
    <col min="1" max="1" width="26" customWidth="1"/>
    <col min="2" max="2" width="16" customWidth="1"/>
    <col min="3" max="4" width="10" customWidth="1"/>
    <col min="5" max="50" width="50" customWidth="1"/>
  </cols>
  <sheetData>
    <row r="1" spans="1:20" ht="15.75">
      <c r="A1" s="197" t="s">
        <v>13</v>
      </c>
      <c r="B1" s="198"/>
      <c r="C1" s="198"/>
      <c r="D1" s="198"/>
      <c r="E1" s="198"/>
      <c r="F1" s="198"/>
      <c r="G1" s="198"/>
      <c r="H1" s="198"/>
      <c r="I1" s="198"/>
      <c r="J1" s="198"/>
      <c r="K1" s="198"/>
      <c r="L1" s="198"/>
      <c r="M1" s="198"/>
      <c r="N1" s="198"/>
      <c r="O1" s="198"/>
      <c r="P1" s="198"/>
      <c r="Q1" s="198"/>
      <c r="R1" s="198"/>
      <c r="S1" s="198"/>
      <c r="T1" s="198"/>
    </row>
    <row r="3" spans="1:20">
      <c r="A3" s="60" t="s">
        <v>1826</v>
      </c>
      <c r="B3" s="60" t="s">
        <v>1827</v>
      </c>
      <c r="C3" s="60" t="s">
        <v>1828</v>
      </c>
      <c r="D3" s="60" t="s">
        <v>568</v>
      </c>
      <c r="E3" s="85"/>
      <c r="F3" s="85"/>
      <c r="G3" s="85"/>
      <c r="H3" s="85"/>
      <c r="I3" s="85"/>
      <c r="J3" s="85"/>
      <c r="K3" s="85"/>
      <c r="L3" s="85"/>
      <c r="M3" s="85"/>
      <c r="N3" s="85"/>
      <c r="O3" s="85"/>
      <c r="P3" s="85"/>
      <c r="Q3" s="85"/>
      <c r="R3" s="85"/>
      <c r="S3" s="85"/>
      <c r="T3" s="85"/>
    </row>
    <row r="4" spans="1:20">
      <c r="A4" s="85" t="s">
        <v>201</v>
      </c>
      <c r="B4" s="85" t="s">
        <v>58</v>
      </c>
      <c r="C4" s="85" t="s">
        <v>1829</v>
      </c>
      <c r="D4" s="85" t="s">
        <v>1830</v>
      </c>
      <c r="E4" s="85"/>
      <c r="F4" s="85"/>
      <c r="G4" s="85"/>
      <c r="H4" s="85"/>
      <c r="I4" s="85"/>
      <c r="J4" s="85"/>
      <c r="K4" s="85"/>
      <c r="L4" s="85"/>
      <c r="M4" s="85"/>
      <c r="N4" s="85"/>
      <c r="O4" s="85"/>
      <c r="P4" s="85"/>
      <c r="Q4" s="85"/>
      <c r="R4" s="85"/>
      <c r="S4" s="85"/>
      <c r="T4" s="85"/>
    </row>
    <row r="5" spans="1:20">
      <c r="A5" s="85" t="s">
        <v>56</v>
      </c>
      <c r="B5" s="85" t="s">
        <v>201</v>
      </c>
      <c r="C5" s="85" t="s">
        <v>1831</v>
      </c>
      <c r="D5" s="85" t="s">
        <v>1832</v>
      </c>
      <c r="E5" s="85"/>
      <c r="F5" s="85"/>
      <c r="G5" s="85"/>
      <c r="H5" s="85"/>
      <c r="I5" s="85"/>
      <c r="J5" s="85"/>
      <c r="K5" s="85"/>
      <c r="L5" s="85"/>
      <c r="M5" s="85"/>
      <c r="N5" s="85"/>
      <c r="O5" s="85"/>
      <c r="P5" s="85"/>
      <c r="Q5" s="85"/>
      <c r="R5" s="85"/>
      <c r="S5" s="85"/>
      <c r="T5" s="85"/>
    </row>
    <row r="6" spans="1:20">
      <c r="A6" s="85" t="s">
        <v>56</v>
      </c>
      <c r="B6" s="85" t="s">
        <v>57</v>
      </c>
      <c r="C6" s="85" t="s">
        <v>1833</v>
      </c>
      <c r="D6" s="85" t="s">
        <v>1834</v>
      </c>
      <c r="E6" s="85"/>
      <c r="F6" s="85"/>
      <c r="G6" s="85"/>
      <c r="H6" s="85"/>
      <c r="I6" s="85"/>
      <c r="J6" s="85"/>
      <c r="K6" s="85"/>
      <c r="L6" s="85"/>
      <c r="M6" s="85"/>
      <c r="N6" s="85"/>
      <c r="O6" s="85"/>
      <c r="P6" s="85"/>
      <c r="Q6" s="85"/>
      <c r="R6" s="85"/>
      <c r="S6" s="85"/>
      <c r="T6" s="85"/>
    </row>
    <row r="7" spans="1:20">
      <c r="A7" s="85" t="s">
        <v>56</v>
      </c>
      <c r="B7" s="85" t="s">
        <v>58</v>
      </c>
      <c r="C7" s="85" t="s">
        <v>1835</v>
      </c>
      <c r="D7" s="85" t="s">
        <v>1836</v>
      </c>
      <c r="E7" s="85"/>
      <c r="F7" s="85"/>
      <c r="G7" s="85"/>
      <c r="H7" s="85"/>
      <c r="I7" s="85"/>
      <c r="J7" s="85"/>
      <c r="K7" s="85"/>
      <c r="L7" s="85"/>
      <c r="M7" s="85"/>
      <c r="N7" s="85"/>
      <c r="O7" s="85"/>
      <c r="P7" s="85"/>
      <c r="Q7" s="85"/>
      <c r="R7" s="85"/>
      <c r="S7" s="85"/>
      <c r="T7" s="85"/>
    </row>
    <row r="8" spans="1:20">
      <c r="A8" s="85" t="s">
        <v>56</v>
      </c>
      <c r="B8" s="85" t="s">
        <v>1772</v>
      </c>
      <c r="C8" s="85" t="s">
        <v>1837</v>
      </c>
      <c r="D8" s="85" t="s">
        <v>1838</v>
      </c>
      <c r="E8" s="85"/>
      <c r="F8" s="85"/>
      <c r="G8" s="85"/>
      <c r="H8" s="85"/>
      <c r="I8" s="85"/>
      <c r="J8" s="85"/>
      <c r="K8" s="85"/>
      <c r="L8" s="85"/>
      <c r="M8" s="85"/>
      <c r="N8" s="85"/>
      <c r="O8" s="85"/>
      <c r="P8" s="85"/>
      <c r="Q8" s="85"/>
      <c r="R8" s="85"/>
      <c r="S8" s="85"/>
      <c r="T8" s="85"/>
    </row>
    <row r="9" spans="1:20">
      <c r="A9" s="85" t="s">
        <v>57</v>
      </c>
      <c r="B9" s="85" t="s">
        <v>201</v>
      </c>
      <c r="C9" s="85" t="s">
        <v>1839</v>
      </c>
      <c r="D9" s="85" t="s">
        <v>1840</v>
      </c>
      <c r="E9" s="85"/>
      <c r="F9" s="85"/>
      <c r="G9" s="85"/>
      <c r="H9" s="85"/>
      <c r="I9" s="85"/>
      <c r="J9" s="85"/>
      <c r="K9" s="85"/>
      <c r="L9" s="85"/>
      <c r="M9" s="85"/>
      <c r="N9" s="85"/>
      <c r="O9" s="85"/>
      <c r="P9" s="85"/>
      <c r="Q9" s="85"/>
      <c r="R9" s="85"/>
      <c r="S9" s="85"/>
      <c r="T9" s="85"/>
    </row>
    <row r="10" spans="1:20">
      <c r="A10" s="85" t="s">
        <v>57</v>
      </c>
      <c r="B10" s="85" t="s">
        <v>58</v>
      </c>
      <c r="C10" s="85" t="s">
        <v>1841</v>
      </c>
      <c r="D10" s="85" t="s">
        <v>1842</v>
      </c>
      <c r="E10" s="85"/>
      <c r="F10" s="85"/>
      <c r="G10" s="85"/>
      <c r="H10" s="85"/>
      <c r="I10" s="85"/>
      <c r="J10" s="85"/>
      <c r="K10" s="85"/>
      <c r="L10" s="85"/>
      <c r="M10" s="85"/>
      <c r="N10" s="85"/>
      <c r="O10" s="85"/>
      <c r="P10" s="85"/>
      <c r="Q10" s="85"/>
      <c r="R10" s="85"/>
      <c r="S10" s="85"/>
      <c r="T10" s="85"/>
    </row>
    <row r="11" spans="1:20">
      <c r="A11" s="85" t="s">
        <v>57</v>
      </c>
      <c r="B11" s="85" t="s">
        <v>1772</v>
      </c>
      <c r="C11" s="85" t="s">
        <v>1843</v>
      </c>
      <c r="D11" s="85" t="s">
        <v>807</v>
      </c>
      <c r="E11" s="85"/>
      <c r="F11" s="85"/>
      <c r="G11" s="85"/>
      <c r="H11" s="85"/>
      <c r="I11" s="85"/>
      <c r="J11" s="85"/>
      <c r="K11" s="85"/>
      <c r="L11" s="85"/>
      <c r="M11" s="85"/>
      <c r="N11" s="85"/>
      <c r="O11" s="85"/>
      <c r="P11" s="85"/>
      <c r="Q11" s="85"/>
      <c r="R11" s="85"/>
      <c r="S11" s="85"/>
      <c r="T11" s="85"/>
    </row>
    <row r="12" spans="1:20">
      <c r="A12" s="85" t="s">
        <v>1772</v>
      </c>
      <c r="B12" s="85" t="s">
        <v>201</v>
      </c>
      <c r="C12" s="85" t="s">
        <v>1844</v>
      </c>
      <c r="D12" s="85" t="s">
        <v>1845</v>
      </c>
      <c r="E12" s="85"/>
      <c r="F12" s="85"/>
      <c r="G12" s="85"/>
      <c r="H12" s="85"/>
      <c r="I12" s="85"/>
      <c r="J12" s="85"/>
      <c r="K12" s="85"/>
      <c r="L12" s="85"/>
      <c r="M12" s="85"/>
      <c r="N12" s="85"/>
      <c r="O12" s="85"/>
      <c r="P12" s="85"/>
      <c r="Q12" s="85"/>
      <c r="R12" s="85"/>
      <c r="S12" s="85"/>
      <c r="T12" s="85"/>
    </row>
    <row r="13" spans="1:20">
      <c r="A13" s="85" t="s">
        <v>1772</v>
      </c>
      <c r="B13" s="85" t="s">
        <v>58</v>
      </c>
      <c r="C13" s="85" t="s">
        <v>1846</v>
      </c>
      <c r="D13" s="85" t="s">
        <v>1847</v>
      </c>
      <c r="E13" s="85"/>
      <c r="F13" s="85"/>
      <c r="G13" s="85"/>
      <c r="H13" s="85"/>
      <c r="I13" s="85"/>
      <c r="J13" s="85"/>
      <c r="K13" s="85"/>
      <c r="L13" s="85"/>
      <c r="M13" s="85"/>
      <c r="N13" s="85"/>
      <c r="O13" s="85"/>
      <c r="P13" s="85"/>
      <c r="Q13" s="85"/>
      <c r="R13" s="85"/>
      <c r="S13" s="85"/>
      <c r="T13" s="85"/>
    </row>
    <row r="14" spans="1:20">
      <c r="A14" s="85" t="s">
        <v>1848</v>
      </c>
      <c r="B14" s="85" t="s">
        <v>201</v>
      </c>
      <c r="C14" s="85" t="s">
        <v>1849</v>
      </c>
      <c r="D14" s="85" t="s">
        <v>1850</v>
      </c>
      <c r="E14" s="85"/>
      <c r="F14" s="85"/>
      <c r="G14" s="85"/>
      <c r="H14" s="85"/>
      <c r="I14" s="85"/>
      <c r="J14" s="85"/>
      <c r="K14" s="85"/>
      <c r="L14" s="85"/>
      <c r="M14" s="85"/>
      <c r="N14" s="85"/>
      <c r="O14" s="85"/>
      <c r="P14" s="85"/>
      <c r="Q14" s="85"/>
      <c r="R14" s="85"/>
      <c r="S14" s="85"/>
      <c r="T14" s="85"/>
    </row>
    <row r="15" spans="1:20">
      <c r="A15" s="85" t="s">
        <v>1848</v>
      </c>
      <c r="B15" s="85" t="s">
        <v>56</v>
      </c>
      <c r="C15" s="85" t="s">
        <v>1851</v>
      </c>
      <c r="D15" s="85" t="s">
        <v>697</v>
      </c>
      <c r="E15" s="85"/>
      <c r="F15" s="85"/>
      <c r="G15" s="85"/>
      <c r="H15" s="85"/>
      <c r="I15" s="85"/>
      <c r="J15" s="85"/>
      <c r="K15" s="85"/>
      <c r="L15" s="85"/>
      <c r="M15" s="85"/>
      <c r="N15" s="85"/>
      <c r="O15" s="85"/>
      <c r="P15" s="85"/>
      <c r="Q15" s="85"/>
      <c r="R15" s="85"/>
      <c r="S15" s="85"/>
      <c r="T15" s="85"/>
    </row>
    <row r="16" spans="1:20">
      <c r="A16" s="85" t="s">
        <v>1848</v>
      </c>
      <c r="B16" s="85" t="s">
        <v>57</v>
      </c>
      <c r="C16" s="85" t="s">
        <v>1852</v>
      </c>
      <c r="D16" s="85" t="s">
        <v>1853</v>
      </c>
      <c r="E16" s="85"/>
      <c r="F16" s="85"/>
      <c r="G16" s="85"/>
      <c r="H16" s="85"/>
      <c r="I16" s="85"/>
      <c r="J16" s="85"/>
      <c r="K16" s="85"/>
      <c r="L16" s="85"/>
      <c r="M16" s="85"/>
      <c r="N16" s="85"/>
      <c r="O16" s="85"/>
      <c r="P16" s="85"/>
      <c r="Q16" s="85"/>
      <c r="R16" s="85"/>
      <c r="S16" s="85"/>
      <c r="T16" s="85"/>
    </row>
    <row r="17" spans="1:4">
      <c r="A17" s="85" t="s">
        <v>1848</v>
      </c>
      <c r="B17" s="85" t="s">
        <v>58</v>
      </c>
      <c r="C17" s="85" t="s">
        <v>1854</v>
      </c>
      <c r="D17" s="85" t="s">
        <v>1855</v>
      </c>
    </row>
    <row r="18" spans="1:4">
      <c r="A18" s="85" t="s">
        <v>1848</v>
      </c>
      <c r="B18" s="85" t="s">
        <v>1772</v>
      </c>
      <c r="C18" s="85" t="s">
        <v>1856</v>
      </c>
      <c r="D18" s="85" t="s">
        <v>1857</v>
      </c>
    </row>
    <row r="19" spans="1:4">
      <c r="A19" s="62"/>
      <c r="B19" s="62"/>
      <c r="C19" s="62"/>
      <c r="D19" s="62"/>
    </row>
    <row r="20" spans="1:4">
      <c r="A20" s="61" t="s">
        <v>1858</v>
      </c>
      <c r="B20" s="85"/>
      <c r="C20" s="85"/>
      <c r="D20" s="85"/>
    </row>
  </sheetData>
  <mergeCells count="1">
    <mergeCell ref="A1:T1"/>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3"/>
  <sheetViews>
    <sheetView workbookViewId="0"/>
  </sheetViews>
  <sheetFormatPr defaultColWidth="10.85546875" defaultRowHeight="15"/>
  <cols>
    <col min="1" max="1" width="16" customWidth="1"/>
    <col min="2" max="2" width="9" customWidth="1"/>
    <col min="3" max="3" width="13" customWidth="1"/>
    <col min="4" max="4" width="18" customWidth="1"/>
    <col min="5" max="6" width="9" customWidth="1"/>
    <col min="7" max="50" width="50" customWidth="1"/>
  </cols>
  <sheetData>
    <row r="1" spans="1:20" ht="15.75">
      <c r="A1" s="197" t="s">
        <v>14</v>
      </c>
      <c r="B1" s="198"/>
      <c r="C1" s="198"/>
      <c r="D1" s="198"/>
      <c r="E1" s="198"/>
      <c r="F1" s="198"/>
      <c r="G1" s="198"/>
      <c r="H1" s="198"/>
      <c r="I1" s="198"/>
      <c r="J1" s="198"/>
      <c r="K1" s="198"/>
      <c r="L1" s="198"/>
      <c r="M1" s="198"/>
      <c r="N1" s="198"/>
      <c r="O1" s="198"/>
      <c r="P1" s="198"/>
      <c r="Q1" s="198"/>
      <c r="R1" s="198"/>
      <c r="S1" s="198"/>
      <c r="T1" s="198"/>
    </row>
    <row r="3" spans="1:20">
      <c r="A3" s="60" t="s">
        <v>1859</v>
      </c>
      <c r="B3" s="60" t="s">
        <v>1860</v>
      </c>
      <c r="C3" s="60" t="s">
        <v>1861</v>
      </c>
      <c r="D3" s="60" t="s">
        <v>1862</v>
      </c>
      <c r="E3" s="60" t="s">
        <v>1863</v>
      </c>
      <c r="F3" s="60" t="s">
        <v>1864</v>
      </c>
      <c r="G3" s="85"/>
      <c r="H3" s="85"/>
      <c r="I3" s="85"/>
      <c r="J3" s="85"/>
      <c r="K3" s="85"/>
      <c r="L3" s="85"/>
      <c r="M3" s="85"/>
      <c r="N3" s="85"/>
      <c r="O3" s="85"/>
      <c r="P3" s="85"/>
      <c r="Q3" s="85"/>
      <c r="R3" s="85"/>
      <c r="S3" s="85"/>
      <c r="T3" s="85"/>
    </row>
    <row r="4" spans="1:20">
      <c r="A4" s="85" t="s">
        <v>56</v>
      </c>
      <c r="B4" s="85" t="s">
        <v>1865</v>
      </c>
      <c r="C4" s="85" t="s">
        <v>1866</v>
      </c>
      <c r="D4" s="85" t="s">
        <v>1867</v>
      </c>
      <c r="E4" s="85">
        <v>6.5000000000000002E-2</v>
      </c>
      <c r="F4" s="85">
        <v>4.0000000000000001E-3</v>
      </c>
      <c r="G4" s="85"/>
      <c r="H4" s="85"/>
      <c r="I4" s="85"/>
      <c r="J4" s="85"/>
      <c r="K4" s="85"/>
      <c r="L4" s="85"/>
      <c r="M4" s="85"/>
      <c r="N4" s="85"/>
      <c r="O4" s="85"/>
      <c r="P4" s="85"/>
      <c r="Q4" s="85"/>
      <c r="R4" s="85"/>
      <c r="S4" s="85"/>
      <c r="T4" s="85"/>
    </row>
    <row r="5" spans="1:20">
      <c r="A5" s="85" t="s">
        <v>56</v>
      </c>
      <c r="B5" s="85" t="s">
        <v>1868</v>
      </c>
      <c r="C5" s="85" t="s">
        <v>1869</v>
      </c>
      <c r="D5" s="85" t="s">
        <v>1870</v>
      </c>
      <c r="E5" s="85">
        <v>5.6000000000000001E-2</v>
      </c>
      <c r="F5" s="85">
        <v>3.0000000000000001E-3</v>
      </c>
      <c r="G5" s="85"/>
      <c r="H5" s="85"/>
      <c r="I5" s="85"/>
      <c r="J5" s="85"/>
      <c r="K5" s="85"/>
      <c r="L5" s="85"/>
      <c r="M5" s="85"/>
      <c r="N5" s="85"/>
      <c r="O5" s="85"/>
      <c r="P5" s="85"/>
      <c r="Q5" s="85"/>
      <c r="R5" s="85"/>
      <c r="S5" s="85"/>
      <c r="T5" s="85"/>
    </row>
    <row r="6" spans="1:20">
      <c r="A6" s="85" t="s">
        <v>201</v>
      </c>
      <c r="B6" s="85" t="s">
        <v>1865</v>
      </c>
      <c r="C6" s="85" t="s">
        <v>1871</v>
      </c>
      <c r="D6" s="85" t="s">
        <v>1872</v>
      </c>
      <c r="E6" s="85">
        <v>5.0999999999999997E-2</v>
      </c>
      <c r="F6" s="85">
        <v>1.6E-2</v>
      </c>
      <c r="G6" s="85"/>
      <c r="H6" s="85"/>
      <c r="I6" s="85"/>
      <c r="J6" s="85"/>
      <c r="K6" s="85"/>
      <c r="L6" s="85"/>
      <c r="M6" s="85"/>
      <c r="N6" s="85"/>
      <c r="O6" s="85"/>
      <c r="P6" s="85"/>
      <c r="Q6" s="85"/>
      <c r="R6" s="85"/>
      <c r="S6" s="85"/>
      <c r="T6" s="85"/>
    </row>
    <row r="7" spans="1:20">
      <c r="A7" s="85" t="s">
        <v>201</v>
      </c>
      <c r="B7" s="85" t="s">
        <v>1868</v>
      </c>
      <c r="C7" s="85" t="s">
        <v>1873</v>
      </c>
      <c r="D7" s="85" t="s">
        <v>1874</v>
      </c>
      <c r="E7" s="85">
        <v>3.5000000000000003E-2</v>
      </c>
      <c r="F7" s="85">
        <v>1.2999999999999999E-2</v>
      </c>
      <c r="G7" s="85"/>
      <c r="H7" s="85"/>
      <c r="I7" s="85"/>
      <c r="J7" s="85"/>
      <c r="K7" s="85"/>
      <c r="L7" s="85"/>
      <c r="M7" s="85"/>
      <c r="N7" s="85"/>
      <c r="O7" s="85"/>
      <c r="P7" s="85"/>
      <c r="Q7" s="85"/>
      <c r="R7" s="85"/>
      <c r="S7" s="85"/>
      <c r="T7" s="85"/>
    </row>
    <row r="8" spans="1:20">
      <c r="A8" s="85" t="s">
        <v>57</v>
      </c>
      <c r="B8" s="85" t="s">
        <v>1865</v>
      </c>
      <c r="C8" s="85" t="s">
        <v>1875</v>
      </c>
      <c r="D8" s="85" t="s">
        <v>1876</v>
      </c>
      <c r="E8" s="85">
        <v>6.9000000000000006E-2</v>
      </c>
      <c r="F8" s="85">
        <v>4.0000000000000001E-3</v>
      </c>
      <c r="G8" s="85"/>
      <c r="H8" s="85"/>
      <c r="I8" s="85"/>
      <c r="J8" s="85"/>
      <c r="K8" s="85"/>
      <c r="L8" s="85"/>
      <c r="M8" s="85"/>
      <c r="N8" s="85"/>
      <c r="O8" s="85"/>
      <c r="P8" s="85"/>
      <c r="Q8" s="85"/>
      <c r="R8" s="85"/>
      <c r="S8" s="85"/>
      <c r="T8" s="85"/>
    </row>
    <row r="9" spans="1:20">
      <c r="A9" s="85" t="s">
        <v>57</v>
      </c>
      <c r="B9" s="85" t="s">
        <v>1868</v>
      </c>
      <c r="C9" s="85" t="s">
        <v>1877</v>
      </c>
      <c r="D9" s="85" t="s">
        <v>1878</v>
      </c>
      <c r="E9" s="85">
        <v>8.7999999999999995E-2</v>
      </c>
      <c r="F9" s="85">
        <v>4.0000000000000001E-3</v>
      </c>
      <c r="G9" s="85"/>
      <c r="H9" s="85"/>
      <c r="I9" s="85"/>
      <c r="J9" s="85"/>
      <c r="K9" s="85"/>
      <c r="L9" s="85"/>
      <c r="M9" s="85"/>
      <c r="N9" s="85"/>
      <c r="O9" s="85"/>
      <c r="P9" s="85"/>
      <c r="Q9" s="85"/>
      <c r="R9" s="85"/>
      <c r="S9" s="85"/>
      <c r="T9" s="85"/>
    </row>
    <row r="10" spans="1:20">
      <c r="A10" s="85" t="s">
        <v>58</v>
      </c>
      <c r="B10" s="85" t="s">
        <v>1865</v>
      </c>
      <c r="C10" s="85" t="s">
        <v>1815</v>
      </c>
      <c r="D10" s="85" t="s">
        <v>1879</v>
      </c>
      <c r="E10" s="85">
        <v>5.1999999999999998E-2</v>
      </c>
      <c r="F10" s="85">
        <v>8.9999999999999993E-3</v>
      </c>
      <c r="G10" s="85"/>
      <c r="H10" s="85"/>
      <c r="I10" s="85"/>
      <c r="J10" s="85"/>
      <c r="K10" s="85"/>
      <c r="L10" s="85"/>
      <c r="M10" s="85"/>
      <c r="N10" s="85"/>
      <c r="O10" s="85"/>
      <c r="P10" s="85"/>
      <c r="Q10" s="85"/>
      <c r="R10" s="85"/>
      <c r="S10" s="85"/>
      <c r="T10" s="85"/>
    </row>
    <row r="11" spans="1:20">
      <c r="A11" s="85" t="s">
        <v>58</v>
      </c>
      <c r="B11" s="85" t="s">
        <v>1868</v>
      </c>
      <c r="C11" s="85" t="s">
        <v>1818</v>
      </c>
      <c r="D11" s="85" t="s">
        <v>1880</v>
      </c>
      <c r="E11" s="85">
        <v>5.1999999999999998E-2</v>
      </c>
      <c r="F11" s="85">
        <v>1.0999999999999999E-2</v>
      </c>
      <c r="G11" s="85"/>
      <c r="H11" s="85"/>
      <c r="I11" s="85"/>
      <c r="J11" s="85"/>
      <c r="K11" s="85"/>
      <c r="L11" s="85"/>
      <c r="M11" s="85"/>
      <c r="N11" s="85"/>
      <c r="O11" s="85"/>
      <c r="P11" s="85"/>
      <c r="Q11" s="85"/>
      <c r="R11" s="85"/>
      <c r="S11" s="85"/>
      <c r="T11" s="85"/>
    </row>
    <row r="12" spans="1:20">
      <c r="A12" s="62"/>
      <c r="B12" s="62"/>
      <c r="C12" s="62"/>
      <c r="D12" s="62"/>
      <c r="E12" s="62"/>
      <c r="F12" s="62"/>
      <c r="G12" s="85"/>
      <c r="H12" s="85"/>
      <c r="I12" s="85"/>
      <c r="J12" s="85"/>
      <c r="K12" s="85"/>
      <c r="L12" s="85"/>
      <c r="M12" s="85"/>
      <c r="N12" s="85"/>
      <c r="O12" s="85"/>
      <c r="P12" s="85"/>
      <c r="Q12" s="85"/>
      <c r="R12" s="85"/>
      <c r="S12" s="85"/>
      <c r="T12" s="85"/>
    </row>
    <row r="13" spans="1:20">
      <c r="A13" s="61" t="s">
        <v>1881</v>
      </c>
      <c r="B13" s="85"/>
      <c r="C13" s="85"/>
      <c r="D13" s="85"/>
      <c r="E13" s="85"/>
      <c r="F13" s="85"/>
      <c r="G13" s="85"/>
      <c r="H13" s="85"/>
      <c r="I13" s="85"/>
      <c r="J13" s="85"/>
      <c r="K13" s="85"/>
      <c r="L13" s="85"/>
      <c r="M13" s="85"/>
      <c r="N13" s="85"/>
      <c r="O13" s="85"/>
      <c r="P13" s="85"/>
      <c r="Q13" s="85"/>
      <c r="R13" s="85"/>
      <c r="S13" s="85"/>
      <c r="T13" s="85"/>
    </row>
  </sheetData>
  <mergeCells count="1">
    <mergeCell ref="A1:T1"/>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2"/>
  <sheetViews>
    <sheetView workbookViewId="0">
      <selection sqref="A1:T1"/>
    </sheetView>
  </sheetViews>
  <sheetFormatPr defaultColWidth="10.85546875" defaultRowHeight="15"/>
  <cols>
    <col min="1" max="1" width="13" customWidth="1"/>
    <col min="2" max="2" width="18" customWidth="1"/>
    <col min="3" max="3" width="13" customWidth="1"/>
    <col min="4" max="4" width="18" customWidth="1"/>
    <col min="5" max="6" width="9" customWidth="1"/>
    <col min="7" max="50" width="50" customWidth="1"/>
  </cols>
  <sheetData>
    <row r="1" spans="1:20" ht="15.75">
      <c r="A1" s="197" t="s">
        <v>15</v>
      </c>
      <c r="B1" s="198"/>
      <c r="C1" s="198"/>
      <c r="D1" s="198"/>
      <c r="E1" s="198"/>
      <c r="F1" s="198"/>
      <c r="G1" s="198"/>
      <c r="H1" s="198"/>
      <c r="I1" s="198"/>
      <c r="J1" s="198"/>
      <c r="K1" s="198"/>
      <c r="L1" s="198"/>
      <c r="M1" s="198"/>
      <c r="N1" s="198"/>
      <c r="O1" s="198"/>
      <c r="P1" s="198"/>
      <c r="Q1" s="198"/>
      <c r="R1" s="198"/>
      <c r="S1" s="198"/>
      <c r="T1" s="198"/>
    </row>
    <row r="3" spans="1:20">
      <c r="A3" s="60" t="s">
        <v>1859</v>
      </c>
      <c r="B3" s="60" t="s">
        <v>50</v>
      </c>
      <c r="C3" s="60" t="s">
        <v>1861</v>
      </c>
      <c r="D3" s="60" t="s">
        <v>1862</v>
      </c>
      <c r="E3" s="60" t="s">
        <v>1863</v>
      </c>
      <c r="F3" s="60" t="s">
        <v>1864</v>
      </c>
      <c r="G3" s="85"/>
      <c r="H3" s="85"/>
      <c r="I3" s="85"/>
      <c r="J3" s="85"/>
      <c r="K3" s="85"/>
      <c r="L3" s="85"/>
      <c r="M3" s="85"/>
      <c r="N3" s="85"/>
      <c r="O3" s="85"/>
      <c r="P3" s="85"/>
      <c r="Q3" s="85"/>
      <c r="R3" s="85"/>
      <c r="S3" s="85"/>
      <c r="T3" s="85"/>
    </row>
    <row r="4" spans="1:20">
      <c r="A4" s="85" t="s">
        <v>56</v>
      </c>
      <c r="B4" s="85" t="s">
        <v>119</v>
      </c>
      <c r="C4" s="85" t="s">
        <v>1882</v>
      </c>
      <c r="D4" s="85">
        <v>1.0329999999999999</v>
      </c>
      <c r="E4" s="85">
        <v>3.7999999999999999E-2</v>
      </c>
      <c r="F4" s="85">
        <v>1.0999999999999999E-2</v>
      </c>
      <c r="G4" s="85"/>
      <c r="H4" s="85"/>
      <c r="I4" s="85"/>
      <c r="J4" s="85"/>
      <c r="K4" s="85"/>
      <c r="L4" s="85"/>
      <c r="M4" s="85"/>
      <c r="N4" s="85"/>
      <c r="O4" s="85"/>
      <c r="P4" s="85"/>
      <c r="Q4" s="85"/>
      <c r="R4" s="85"/>
      <c r="S4" s="85"/>
      <c r="T4" s="85"/>
    </row>
    <row r="5" spans="1:20">
      <c r="A5" s="85" t="s">
        <v>56</v>
      </c>
      <c r="B5" s="85" t="s">
        <v>61</v>
      </c>
      <c r="C5" s="85" t="s">
        <v>1883</v>
      </c>
      <c r="D5" s="85">
        <v>1.504</v>
      </c>
      <c r="E5" s="85">
        <v>6.6000000000000003E-2</v>
      </c>
      <c r="F5" s="85">
        <v>3.0000000000000001E-3</v>
      </c>
      <c r="G5" s="85"/>
      <c r="H5" s="85"/>
      <c r="I5" s="85"/>
      <c r="J5" s="85"/>
      <c r="K5" s="85"/>
      <c r="L5" s="85"/>
      <c r="M5" s="85"/>
      <c r="N5" s="85"/>
      <c r="O5" s="85"/>
      <c r="P5" s="85"/>
      <c r="Q5" s="85"/>
      <c r="R5" s="85"/>
      <c r="S5" s="85"/>
      <c r="T5" s="85"/>
    </row>
    <row r="6" spans="1:20">
      <c r="A6" s="85" t="s">
        <v>56</v>
      </c>
      <c r="B6" s="85" t="s">
        <v>66</v>
      </c>
      <c r="C6" s="85" t="s">
        <v>1884</v>
      </c>
      <c r="D6" s="85">
        <v>1.022</v>
      </c>
      <c r="E6" s="85">
        <v>3.1E-2</v>
      </c>
      <c r="F6" s="85">
        <v>1.6E-2</v>
      </c>
      <c r="G6" s="85"/>
      <c r="H6" s="85"/>
      <c r="I6" s="85"/>
      <c r="J6" s="85"/>
      <c r="K6" s="85"/>
      <c r="L6" s="85"/>
      <c r="M6" s="85"/>
      <c r="N6" s="85"/>
      <c r="O6" s="85"/>
      <c r="P6" s="85"/>
      <c r="Q6" s="85"/>
      <c r="R6" s="85"/>
      <c r="S6" s="85"/>
      <c r="T6" s="85"/>
    </row>
    <row r="7" spans="1:20">
      <c r="A7" s="85" t="s">
        <v>1885</v>
      </c>
      <c r="B7" s="85" t="s">
        <v>82</v>
      </c>
      <c r="C7" s="85" t="s">
        <v>1886</v>
      </c>
      <c r="D7" s="85">
        <v>1.0609999999999999</v>
      </c>
      <c r="E7" s="85">
        <v>3.9E-2</v>
      </c>
      <c r="F7" s="85">
        <v>8.0000000000000002E-3</v>
      </c>
      <c r="G7" s="85"/>
      <c r="H7" s="85"/>
      <c r="I7" s="85"/>
      <c r="J7" s="85"/>
      <c r="K7" s="85"/>
      <c r="L7" s="85"/>
      <c r="M7" s="85"/>
      <c r="N7" s="85"/>
      <c r="O7" s="85"/>
      <c r="P7" s="85"/>
      <c r="Q7" s="85"/>
      <c r="R7" s="85"/>
      <c r="S7" s="85"/>
      <c r="T7" s="85"/>
    </row>
    <row r="8" spans="1:20">
      <c r="A8" s="85" t="s">
        <v>1885</v>
      </c>
      <c r="B8" s="85" t="s">
        <v>119</v>
      </c>
      <c r="C8" s="85" t="s">
        <v>1887</v>
      </c>
      <c r="D8" s="85">
        <v>1.0289999999999999</v>
      </c>
      <c r="E8" s="85">
        <v>5.5E-2</v>
      </c>
      <c r="F8" s="85">
        <v>1.7999999999999999E-2</v>
      </c>
      <c r="G8" s="85"/>
      <c r="H8" s="85"/>
      <c r="I8" s="85"/>
      <c r="J8" s="85"/>
      <c r="K8" s="85"/>
      <c r="L8" s="85"/>
      <c r="M8" s="85"/>
      <c r="N8" s="85"/>
      <c r="O8" s="85"/>
      <c r="P8" s="85"/>
      <c r="Q8" s="85"/>
      <c r="R8" s="85"/>
      <c r="S8" s="85"/>
      <c r="T8" s="85"/>
    </row>
    <row r="9" spans="1:20">
      <c r="A9" s="85" t="s">
        <v>1885</v>
      </c>
      <c r="B9" s="85" t="s">
        <v>104</v>
      </c>
      <c r="C9" s="85" t="s">
        <v>1888</v>
      </c>
      <c r="D9" s="85">
        <v>1.0529999999999999</v>
      </c>
      <c r="E9" s="85">
        <v>6.0999999999999999E-2</v>
      </c>
      <c r="F9" s="85">
        <v>1.2999999999999999E-2</v>
      </c>
      <c r="G9" s="85"/>
      <c r="H9" s="85"/>
      <c r="I9" s="85"/>
      <c r="J9" s="85"/>
      <c r="K9" s="85"/>
      <c r="L9" s="85"/>
      <c r="M9" s="85"/>
      <c r="N9" s="85"/>
      <c r="O9" s="85"/>
      <c r="P9" s="85"/>
      <c r="Q9" s="85"/>
      <c r="R9" s="85"/>
      <c r="S9" s="85"/>
      <c r="T9" s="85"/>
    </row>
    <row r="10" spans="1:20">
      <c r="A10" s="85" t="s">
        <v>1885</v>
      </c>
      <c r="B10" s="85" t="s">
        <v>61</v>
      </c>
      <c r="C10" s="85" t="s">
        <v>1889</v>
      </c>
      <c r="D10" s="85">
        <v>1.5269999999999999</v>
      </c>
      <c r="E10" s="85">
        <v>9.1999999999999998E-2</v>
      </c>
      <c r="F10" s="85">
        <v>4.0000000000000001E-3</v>
      </c>
      <c r="G10" s="85"/>
      <c r="H10" s="85"/>
      <c r="I10" s="85"/>
      <c r="J10" s="85"/>
      <c r="K10" s="85"/>
      <c r="L10" s="85"/>
      <c r="M10" s="85"/>
      <c r="N10" s="85"/>
      <c r="O10" s="85"/>
      <c r="P10" s="85"/>
      <c r="Q10" s="85"/>
      <c r="R10" s="85"/>
      <c r="S10" s="85"/>
      <c r="T10" s="85"/>
    </row>
    <row r="11" spans="1:20">
      <c r="A11" s="62"/>
      <c r="B11" s="62"/>
      <c r="C11" s="62"/>
      <c r="D11" s="62"/>
      <c r="E11" s="62"/>
      <c r="F11" s="62"/>
      <c r="G11" s="85"/>
      <c r="H11" s="85"/>
      <c r="I11" s="85"/>
      <c r="J11" s="85"/>
      <c r="K11" s="85"/>
      <c r="L11" s="85"/>
      <c r="M11" s="85"/>
      <c r="N11" s="85"/>
      <c r="O11" s="85"/>
      <c r="P11" s="85"/>
      <c r="Q11" s="85"/>
      <c r="R11" s="85"/>
      <c r="S11" s="85"/>
      <c r="T11" s="85"/>
    </row>
    <row r="12" spans="1:20">
      <c r="A12" s="61" t="s">
        <v>1890</v>
      </c>
      <c r="B12" s="85"/>
      <c r="C12" s="85"/>
      <c r="D12" s="85"/>
      <c r="E12" s="85"/>
      <c r="F12" s="85"/>
      <c r="G12" s="85"/>
      <c r="H12" s="85"/>
      <c r="I12" s="85"/>
      <c r="J12" s="85"/>
      <c r="K12" s="85"/>
      <c r="L12" s="85"/>
      <c r="M12" s="85"/>
      <c r="N12" s="85"/>
      <c r="O12" s="85"/>
      <c r="P12" s="85"/>
      <c r="Q12" s="85"/>
      <c r="R12" s="85"/>
      <c r="S12" s="85"/>
      <c r="T12" s="85"/>
    </row>
  </sheetData>
  <mergeCells count="1">
    <mergeCell ref="A1:T1"/>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1"/>
  <sheetViews>
    <sheetView workbookViewId="0">
      <selection activeCell="A4" sqref="A4"/>
    </sheetView>
  </sheetViews>
  <sheetFormatPr defaultColWidth="10.85546875" defaultRowHeight="15"/>
  <cols>
    <col min="1" max="1" width="26" customWidth="1"/>
    <col min="2" max="2" width="23" customWidth="1"/>
    <col min="3" max="4" width="10" customWidth="1"/>
    <col min="5" max="50" width="50" customWidth="1"/>
  </cols>
  <sheetData>
    <row r="1" spans="1:20" ht="15.75">
      <c r="A1" s="199" t="s">
        <v>16</v>
      </c>
      <c r="B1" s="198"/>
      <c r="C1" s="198"/>
      <c r="D1" s="198"/>
      <c r="E1" s="198"/>
      <c r="F1" s="198"/>
      <c r="G1" s="198"/>
      <c r="H1" s="198"/>
      <c r="I1" s="198"/>
      <c r="J1" s="198"/>
      <c r="K1" s="198"/>
      <c r="L1" s="198"/>
      <c r="M1" s="198"/>
      <c r="N1" s="198"/>
      <c r="O1" s="198"/>
      <c r="P1" s="198"/>
      <c r="Q1" s="198"/>
      <c r="R1" s="198"/>
      <c r="S1" s="198"/>
      <c r="T1" s="198"/>
    </row>
    <row r="3" spans="1:20">
      <c r="A3" s="60" t="s">
        <v>1826</v>
      </c>
      <c r="B3" s="60" t="s">
        <v>1827</v>
      </c>
      <c r="C3" s="60" t="s">
        <v>1828</v>
      </c>
      <c r="D3" s="60" t="s">
        <v>568</v>
      </c>
      <c r="E3" s="85"/>
      <c r="F3" s="85"/>
      <c r="G3" s="85"/>
      <c r="H3" s="85"/>
      <c r="I3" s="85"/>
      <c r="J3" s="85"/>
      <c r="K3" s="85"/>
      <c r="L3" s="85"/>
      <c r="M3" s="85"/>
      <c r="N3" s="85"/>
      <c r="O3" s="85"/>
      <c r="P3" s="85"/>
      <c r="Q3" s="85"/>
      <c r="R3" s="85"/>
      <c r="S3" s="85"/>
      <c r="T3" s="85"/>
    </row>
    <row r="4" spans="1:20">
      <c r="A4" s="85" t="s">
        <v>1891</v>
      </c>
      <c r="B4" s="85" t="s">
        <v>1892</v>
      </c>
      <c r="C4" s="85" t="s">
        <v>1893</v>
      </c>
      <c r="D4" s="85" t="s">
        <v>1894</v>
      </c>
      <c r="E4" s="85"/>
      <c r="F4" s="85"/>
      <c r="G4" s="85"/>
      <c r="H4" s="85"/>
      <c r="I4" s="85"/>
      <c r="J4" s="85"/>
      <c r="K4" s="85"/>
      <c r="L4" s="85"/>
      <c r="M4" s="85"/>
      <c r="N4" s="85"/>
      <c r="O4" s="85"/>
      <c r="P4" s="85"/>
      <c r="Q4" s="85"/>
      <c r="R4" s="85"/>
      <c r="S4" s="85"/>
      <c r="T4" s="85"/>
    </row>
    <row r="5" spans="1:20">
      <c r="A5" s="85" t="s">
        <v>1891</v>
      </c>
      <c r="B5" s="85" t="s">
        <v>1895</v>
      </c>
      <c r="C5" s="85" t="s">
        <v>1896</v>
      </c>
      <c r="D5" s="85" t="s">
        <v>634</v>
      </c>
      <c r="E5" s="85"/>
      <c r="F5" s="85"/>
      <c r="G5" s="85"/>
      <c r="H5" s="85"/>
      <c r="I5" s="85"/>
      <c r="J5" s="85"/>
      <c r="K5" s="85"/>
      <c r="L5" s="85"/>
      <c r="M5" s="85"/>
      <c r="N5" s="85"/>
      <c r="O5" s="85"/>
      <c r="P5" s="85"/>
      <c r="Q5" s="85"/>
      <c r="R5" s="85"/>
      <c r="S5" s="85"/>
      <c r="T5" s="85"/>
    </row>
    <row r="6" spans="1:20">
      <c r="A6" s="85" t="s">
        <v>1891</v>
      </c>
      <c r="B6" s="85" t="s">
        <v>1897</v>
      </c>
      <c r="C6" s="85" t="s">
        <v>1898</v>
      </c>
      <c r="D6" s="85" t="s">
        <v>1899</v>
      </c>
      <c r="E6" s="85"/>
      <c r="F6" s="85"/>
      <c r="G6" s="85"/>
      <c r="H6" s="85"/>
      <c r="I6" s="85"/>
      <c r="J6" s="85"/>
      <c r="K6" s="85"/>
      <c r="L6" s="85"/>
      <c r="M6" s="85"/>
      <c r="N6" s="85"/>
      <c r="O6" s="85"/>
      <c r="P6" s="85"/>
      <c r="Q6" s="85"/>
      <c r="R6" s="85"/>
      <c r="S6" s="85"/>
      <c r="T6" s="85"/>
    </row>
    <row r="7" spans="1:20">
      <c r="A7" s="85" t="s">
        <v>1900</v>
      </c>
      <c r="B7" s="85" t="s">
        <v>1891</v>
      </c>
      <c r="C7" s="85" t="s">
        <v>1901</v>
      </c>
      <c r="D7" s="85" t="s">
        <v>1902</v>
      </c>
      <c r="E7" s="85"/>
      <c r="F7" s="85"/>
      <c r="G7" s="85"/>
      <c r="H7" s="85"/>
      <c r="I7" s="85"/>
      <c r="J7" s="85"/>
      <c r="K7" s="85"/>
      <c r="L7" s="85"/>
      <c r="M7" s="85"/>
      <c r="N7" s="85"/>
      <c r="O7" s="85"/>
      <c r="P7" s="85"/>
      <c r="Q7" s="85"/>
      <c r="R7" s="85"/>
      <c r="S7" s="85"/>
      <c r="T7" s="85"/>
    </row>
    <row r="8" spans="1:20">
      <c r="A8" s="85" t="s">
        <v>1900</v>
      </c>
      <c r="B8" s="85" t="s">
        <v>1903</v>
      </c>
      <c r="C8" s="85" t="s">
        <v>1904</v>
      </c>
      <c r="D8" s="85" t="s">
        <v>1905</v>
      </c>
      <c r="E8" s="85"/>
      <c r="F8" s="85"/>
      <c r="G8" s="85"/>
      <c r="H8" s="85"/>
      <c r="I8" s="85"/>
      <c r="J8" s="85"/>
      <c r="K8" s="85"/>
      <c r="L8" s="85"/>
      <c r="M8" s="85"/>
      <c r="N8" s="85"/>
      <c r="O8" s="85"/>
      <c r="P8" s="85"/>
      <c r="Q8" s="85"/>
      <c r="R8" s="85"/>
      <c r="S8" s="85"/>
      <c r="T8" s="85"/>
    </row>
    <row r="9" spans="1:20">
      <c r="A9" s="85" t="s">
        <v>1900</v>
      </c>
      <c r="B9" s="85" t="s">
        <v>1892</v>
      </c>
      <c r="C9" s="85" t="s">
        <v>1906</v>
      </c>
      <c r="D9" s="85" t="s">
        <v>1907</v>
      </c>
      <c r="E9" s="85"/>
      <c r="F9" s="85"/>
      <c r="G9" s="85"/>
      <c r="H9" s="85"/>
      <c r="I9" s="85"/>
      <c r="J9" s="85"/>
      <c r="K9" s="85"/>
      <c r="L9" s="85"/>
      <c r="M9" s="85"/>
      <c r="N9" s="85"/>
      <c r="O9" s="85"/>
      <c r="P9" s="85"/>
      <c r="Q9" s="85"/>
      <c r="R9" s="85"/>
      <c r="S9" s="85"/>
      <c r="T9" s="85"/>
    </row>
    <row r="10" spans="1:20">
      <c r="A10" s="85" t="s">
        <v>1900</v>
      </c>
      <c r="B10" s="85" t="s">
        <v>1908</v>
      </c>
      <c r="C10" s="85" t="s">
        <v>1909</v>
      </c>
      <c r="D10" s="85" t="s">
        <v>1910</v>
      </c>
      <c r="E10" s="85"/>
      <c r="F10" s="85"/>
      <c r="G10" s="85"/>
      <c r="H10" s="85"/>
      <c r="I10" s="85"/>
      <c r="J10" s="85"/>
      <c r="K10" s="85"/>
      <c r="L10" s="85"/>
      <c r="M10" s="85"/>
      <c r="N10" s="85"/>
      <c r="O10" s="85"/>
      <c r="P10" s="85"/>
      <c r="Q10" s="85"/>
      <c r="R10" s="85"/>
      <c r="S10" s="85"/>
      <c r="T10" s="85"/>
    </row>
    <row r="11" spans="1:20">
      <c r="A11" s="85" t="s">
        <v>1900</v>
      </c>
      <c r="B11" s="85" t="s">
        <v>1911</v>
      </c>
      <c r="C11" s="85" t="s">
        <v>1912</v>
      </c>
      <c r="D11" s="85" t="s">
        <v>1913</v>
      </c>
      <c r="E11" s="85"/>
      <c r="F11" s="85"/>
      <c r="G11" s="85"/>
      <c r="H11" s="85"/>
      <c r="I11" s="85"/>
      <c r="J11" s="85"/>
      <c r="K11" s="85"/>
      <c r="L11" s="85"/>
      <c r="M11" s="85"/>
      <c r="N11" s="85"/>
      <c r="O11" s="85"/>
      <c r="P11" s="85"/>
      <c r="Q11" s="85"/>
      <c r="R11" s="85"/>
      <c r="S11" s="85"/>
      <c r="T11" s="85"/>
    </row>
    <row r="12" spans="1:20">
      <c r="A12" s="85" t="s">
        <v>1900</v>
      </c>
      <c r="B12" s="85" t="s">
        <v>1895</v>
      </c>
      <c r="C12" s="85" t="s">
        <v>1912</v>
      </c>
      <c r="D12" s="85" t="s">
        <v>1914</v>
      </c>
      <c r="E12" s="85"/>
      <c r="F12" s="85"/>
      <c r="G12" s="85"/>
      <c r="H12" s="85"/>
      <c r="I12" s="85"/>
      <c r="J12" s="85"/>
      <c r="K12" s="85"/>
      <c r="L12" s="85"/>
      <c r="M12" s="85"/>
      <c r="N12" s="85"/>
      <c r="O12" s="85"/>
      <c r="P12" s="85"/>
      <c r="Q12" s="85"/>
      <c r="R12" s="85"/>
      <c r="S12" s="85"/>
      <c r="T12" s="85"/>
    </row>
    <row r="13" spans="1:20">
      <c r="A13" s="85" t="s">
        <v>1900</v>
      </c>
      <c r="B13" s="85" t="s">
        <v>1897</v>
      </c>
      <c r="C13" s="85" t="s">
        <v>1915</v>
      </c>
      <c r="D13" s="85" t="s">
        <v>1916</v>
      </c>
      <c r="E13" s="85"/>
      <c r="F13" s="85"/>
      <c r="G13" s="85"/>
      <c r="H13" s="85"/>
      <c r="I13" s="85"/>
      <c r="J13" s="85"/>
      <c r="K13" s="85"/>
      <c r="L13" s="85"/>
      <c r="M13" s="85"/>
      <c r="N13" s="85"/>
      <c r="O13" s="85"/>
      <c r="P13" s="85"/>
      <c r="Q13" s="85"/>
      <c r="R13" s="85"/>
      <c r="S13" s="85"/>
      <c r="T13" s="85"/>
    </row>
    <row r="14" spans="1:20">
      <c r="A14" s="85" t="s">
        <v>1903</v>
      </c>
      <c r="B14" s="85" t="s">
        <v>1891</v>
      </c>
      <c r="C14" s="85" t="s">
        <v>1917</v>
      </c>
      <c r="D14" s="85" t="s">
        <v>1918</v>
      </c>
      <c r="E14" s="85"/>
      <c r="F14" s="85"/>
      <c r="G14" s="85"/>
      <c r="H14" s="85"/>
      <c r="I14" s="85"/>
      <c r="J14" s="85"/>
      <c r="K14" s="85"/>
      <c r="L14" s="85"/>
      <c r="M14" s="85"/>
      <c r="N14" s="85"/>
      <c r="O14" s="85"/>
      <c r="P14" s="85"/>
      <c r="Q14" s="85"/>
      <c r="R14" s="85"/>
      <c r="S14" s="85"/>
      <c r="T14" s="85"/>
    </row>
    <row r="15" spans="1:20">
      <c r="A15" s="85" t="s">
        <v>1903</v>
      </c>
      <c r="B15" s="85" t="s">
        <v>1892</v>
      </c>
      <c r="C15" s="85" t="s">
        <v>1919</v>
      </c>
      <c r="D15" s="85" t="s">
        <v>850</v>
      </c>
      <c r="E15" s="85"/>
      <c r="F15" s="85"/>
      <c r="G15" s="85"/>
      <c r="H15" s="85"/>
      <c r="I15" s="85"/>
      <c r="J15" s="85"/>
      <c r="K15" s="85"/>
      <c r="L15" s="85"/>
      <c r="M15" s="85"/>
      <c r="N15" s="85"/>
      <c r="O15" s="85"/>
      <c r="P15" s="85"/>
      <c r="Q15" s="85"/>
      <c r="R15" s="85"/>
      <c r="S15" s="85"/>
      <c r="T15" s="85"/>
    </row>
    <row r="16" spans="1:20">
      <c r="A16" s="85" t="s">
        <v>1903</v>
      </c>
      <c r="B16" s="85" t="s">
        <v>1911</v>
      </c>
      <c r="C16" s="85" t="s">
        <v>1920</v>
      </c>
      <c r="D16" s="85" t="s">
        <v>1921</v>
      </c>
      <c r="E16" s="85"/>
      <c r="F16" s="85"/>
      <c r="G16" s="85"/>
      <c r="H16" s="85"/>
      <c r="I16" s="85"/>
      <c r="J16" s="85"/>
      <c r="K16" s="85"/>
      <c r="L16" s="85"/>
      <c r="M16" s="85"/>
      <c r="N16" s="85"/>
      <c r="O16" s="85"/>
      <c r="P16" s="85"/>
      <c r="Q16" s="85"/>
      <c r="R16" s="85"/>
      <c r="S16" s="85"/>
      <c r="T16" s="85"/>
    </row>
    <row r="17" spans="1:4">
      <c r="A17" s="85" t="s">
        <v>1903</v>
      </c>
      <c r="B17" s="85" t="s">
        <v>1895</v>
      </c>
      <c r="C17" s="85" t="s">
        <v>1922</v>
      </c>
      <c r="D17" s="85" t="s">
        <v>1923</v>
      </c>
    </row>
    <row r="18" spans="1:4">
      <c r="A18" s="85" t="s">
        <v>1903</v>
      </c>
      <c r="B18" s="85" t="s">
        <v>1897</v>
      </c>
      <c r="C18" s="85" t="s">
        <v>1924</v>
      </c>
      <c r="D18" s="85" t="s">
        <v>1925</v>
      </c>
    </row>
    <row r="19" spans="1:4">
      <c r="A19" s="85" t="s">
        <v>1892</v>
      </c>
      <c r="B19" s="85" t="s">
        <v>1895</v>
      </c>
      <c r="C19" s="85" t="s">
        <v>1926</v>
      </c>
      <c r="D19" s="85" t="s">
        <v>1927</v>
      </c>
    </row>
    <row r="20" spans="1:4">
      <c r="A20" s="85" t="s">
        <v>1892</v>
      </c>
      <c r="B20" s="85" t="s">
        <v>1897</v>
      </c>
      <c r="C20" s="85" t="s">
        <v>1928</v>
      </c>
      <c r="D20" s="85" t="s">
        <v>1929</v>
      </c>
    </row>
    <row r="21" spans="1:4">
      <c r="A21" s="85" t="s">
        <v>1908</v>
      </c>
      <c r="B21" s="85" t="s">
        <v>1891</v>
      </c>
      <c r="C21" s="85" t="s">
        <v>1930</v>
      </c>
      <c r="D21" s="85" t="s">
        <v>1931</v>
      </c>
    </row>
    <row r="22" spans="1:4">
      <c r="A22" s="85" t="s">
        <v>1908</v>
      </c>
      <c r="B22" s="85" t="s">
        <v>1903</v>
      </c>
      <c r="C22" s="85" t="s">
        <v>1932</v>
      </c>
      <c r="D22" s="85" t="s">
        <v>1933</v>
      </c>
    </row>
    <row r="23" spans="1:4">
      <c r="A23" s="85" t="s">
        <v>1908</v>
      </c>
      <c r="B23" s="85" t="s">
        <v>1892</v>
      </c>
      <c r="C23" s="85" t="s">
        <v>1934</v>
      </c>
      <c r="D23" s="85" t="s">
        <v>1935</v>
      </c>
    </row>
    <row r="24" spans="1:4">
      <c r="A24" s="85" t="s">
        <v>1908</v>
      </c>
      <c r="B24" s="85" t="s">
        <v>1911</v>
      </c>
      <c r="C24" s="85" t="s">
        <v>1936</v>
      </c>
      <c r="D24" s="85" t="s">
        <v>1937</v>
      </c>
    </row>
    <row r="25" spans="1:4">
      <c r="A25" s="85" t="s">
        <v>1908</v>
      </c>
      <c r="B25" s="85" t="s">
        <v>1895</v>
      </c>
      <c r="C25" s="85" t="s">
        <v>1938</v>
      </c>
      <c r="D25" s="85" t="s">
        <v>1939</v>
      </c>
    </row>
    <row r="26" spans="1:4">
      <c r="A26" s="85" t="s">
        <v>1908</v>
      </c>
      <c r="B26" s="85" t="s">
        <v>1897</v>
      </c>
      <c r="C26" s="85" t="s">
        <v>1940</v>
      </c>
      <c r="D26" s="85" t="s">
        <v>1941</v>
      </c>
    </row>
    <row r="27" spans="1:4">
      <c r="A27" s="85" t="s">
        <v>1911</v>
      </c>
      <c r="B27" s="85" t="s">
        <v>1891</v>
      </c>
      <c r="C27" s="85" t="s">
        <v>1942</v>
      </c>
      <c r="D27" s="85" t="s">
        <v>596</v>
      </c>
    </row>
    <row r="28" spans="1:4">
      <c r="A28" s="85" t="s">
        <v>1911</v>
      </c>
      <c r="B28" s="85" t="s">
        <v>1892</v>
      </c>
      <c r="C28" s="85" t="s">
        <v>1943</v>
      </c>
      <c r="D28" s="85" t="s">
        <v>1944</v>
      </c>
    </row>
    <row r="29" spans="1:4">
      <c r="A29" s="85" t="s">
        <v>1911</v>
      </c>
      <c r="B29" s="85" t="s">
        <v>1895</v>
      </c>
      <c r="C29" s="85" t="s">
        <v>1945</v>
      </c>
      <c r="D29" s="85" t="s">
        <v>1946</v>
      </c>
    </row>
    <row r="30" spans="1:4">
      <c r="A30" s="85" t="s">
        <v>1911</v>
      </c>
      <c r="B30" s="85" t="s">
        <v>1897</v>
      </c>
      <c r="C30" s="85" t="s">
        <v>1947</v>
      </c>
      <c r="D30" s="85" t="s">
        <v>1948</v>
      </c>
    </row>
    <row r="31" spans="1:4">
      <c r="A31" s="85" t="s">
        <v>1895</v>
      </c>
      <c r="B31" s="85" t="s">
        <v>1897</v>
      </c>
      <c r="C31" s="85" t="s">
        <v>1949</v>
      </c>
      <c r="D31" s="85" t="s">
        <v>1950</v>
      </c>
    </row>
    <row r="32" spans="1:4">
      <c r="A32" s="85" t="s">
        <v>1848</v>
      </c>
      <c r="B32" s="85" t="s">
        <v>1891</v>
      </c>
      <c r="C32" s="85" t="s">
        <v>1951</v>
      </c>
      <c r="D32" s="85" t="s">
        <v>1952</v>
      </c>
    </row>
    <row r="33" spans="1:4">
      <c r="A33" s="85" t="s">
        <v>1848</v>
      </c>
      <c r="B33" s="85" t="s">
        <v>1900</v>
      </c>
      <c r="C33" s="85" t="s">
        <v>1953</v>
      </c>
      <c r="D33" s="85" t="s">
        <v>1954</v>
      </c>
    </row>
    <row r="34" spans="1:4">
      <c r="A34" s="85" t="s">
        <v>1848</v>
      </c>
      <c r="B34" s="85" t="s">
        <v>1903</v>
      </c>
      <c r="C34" s="85" t="s">
        <v>1955</v>
      </c>
      <c r="D34" s="85" t="s">
        <v>1956</v>
      </c>
    </row>
    <row r="35" spans="1:4">
      <c r="A35" s="85" t="s">
        <v>1848</v>
      </c>
      <c r="B35" s="85" t="s">
        <v>1892</v>
      </c>
      <c r="C35" s="85" t="s">
        <v>1957</v>
      </c>
      <c r="D35" s="85" t="s">
        <v>1958</v>
      </c>
    </row>
    <row r="36" spans="1:4">
      <c r="A36" s="85" t="s">
        <v>1848</v>
      </c>
      <c r="B36" s="85" t="s">
        <v>1908</v>
      </c>
      <c r="C36" s="85" t="s">
        <v>1959</v>
      </c>
      <c r="D36" s="85" t="s">
        <v>1960</v>
      </c>
    </row>
    <row r="37" spans="1:4">
      <c r="A37" s="85" t="s">
        <v>1848</v>
      </c>
      <c r="B37" s="85" t="s">
        <v>1911</v>
      </c>
      <c r="C37" s="85" t="s">
        <v>1961</v>
      </c>
      <c r="D37" s="85" t="s">
        <v>1962</v>
      </c>
    </row>
    <row r="38" spans="1:4">
      <c r="A38" s="85" t="s">
        <v>1848</v>
      </c>
      <c r="B38" s="85" t="s">
        <v>1895</v>
      </c>
      <c r="C38" s="85" t="s">
        <v>1963</v>
      </c>
      <c r="D38" s="85" t="s">
        <v>1964</v>
      </c>
    </row>
    <row r="39" spans="1:4">
      <c r="A39" s="85" t="s">
        <v>1848</v>
      </c>
      <c r="B39" s="85" t="s">
        <v>1897</v>
      </c>
      <c r="C39" s="85" t="s">
        <v>1965</v>
      </c>
      <c r="D39" s="85" t="s">
        <v>1966</v>
      </c>
    </row>
    <row r="40" spans="1:4">
      <c r="A40" s="62"/>
      <c r="B40" s="62"/>
      <c r="C40" s="62"/>
      <c r="D40" s="62"/>
    </row>
    <row r="41" spans="1:4">
      <c r="A41" s="61" t="s">
        <v>1858</v>
      </c>
      <c r="B41" s="85"/>
      <c r="C41" s="85"/>
      <c r="D41" s="85"/>
    </row>
  </sheetData>
  <mergeCells count="1">
    <mergeCell ref="A1:T1"/>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47F7D-4B1C-429A-B3E1-EBC5A3F510A9}">
  <dimension ref="A1:S18"/>
  <sheetViews>
    <sheetView workbookViewId="0">
      <selection activeCell="C13" sqref="C13"/>
    </sheetView>
  </sheetViews>
  <sheetFormatPr defaultRowHeight="15"/>
  <cols>
    <col min="1" max="1" width="17" bestFit="1" customWidth="1"/>
    <col min="7" max="7" width="48.5703125" bestFit="1" customWidth="1"/>
  </cols>
  <sheetData>
    <row r="1" spans="1:19" ht="15.75">
      <c r="A1" s="199" t="s">
        <v>17</v>
      </c>
      <c r="B1" s="198"/>
      <c r="C1" s="198"/>
      <c r="D1" s="198"/>
      <c r="E1" s="198"/>
      <c r="F1" s="198"/>
      <c r="G1" s="198"/>
      <c r="H1" s="198"/>
      <c r="I1" s="198"/>
      <c r="J1" s="198"/>
      <c r="K1" s="198"/>
      <c r="L1" s="198"/>
      <c r="M1" s="198"/>
      <c r="N1" s="198"/>
      <c r="O1" s="198"/>
      <c r="P1" s="198"/>
      <c r="Q1" s="198"/>
      <c r="R1" s="198"/>
      <c r="S1" s="198"/>
    </row>
    <row r="2" spans="1:19" ht="15.75" thickBot="1">
      <c r="A2" s="85"/>
      <c r="B2" s="85"/>
      <c r="C2" s="85"/>
      <c r="D2" s="85"/>
      <c r="E2" s="85"/>
      <c r="F2" s="85"/>
      <c r="G2" s="85"/>
      <c r="H2" s="85"/>
      <c r="I2" s="85"/>
      <c r="J2" s="85"/>
      <c r="K2" s="85"/>
      <c r="L2" s="85"/>
      <c r="M2" s="85"/>
      <c r="N2" s="85"/>
      <c r="O2" s="85"/>
      <c r="P2" s="85"/>
      <c r="Q2" s="85"/>
      <c r="R2" s="85"/>
      <c r="S2" s="85"/>
    </row>
    <row r="3" spans="1:19" ht="28.5" thickTop="1" thickBot="1">
      <c r="A3" s="60" t="s">
        <v>1967</v>
      </c>
      <c r="B3" s="90" t="s">
        <v>1968</v>
      </c>
      <c r="C3" s="91" t="s">
        <v>1969</v>
      </c>
      <c r="D3" s="90" t="s">
        <v>1970</v>
      </c>
      <c r="E3" s="90" t="s">
        <v>1971</v>
      </c>
      <c r="F3" s="90" t="s">
        <v>1972</v>
      </c>
      <c r="G3" s="90" t="s">
        <v>1973</v>
      </c>
      <c r="H3" s="85"/>
      <c r="I3" s="85"/>
      <c r="J3" s="85"/>
      <c r="K3" s="85"/>
      <c r="L3" s="85"/>
      <c r="M3" s="85"/>
      <c r="N3" s="85"/>
      <c r="O3" s="85"/>
      <c r="P3" s="85"/>
      <c r="Q3" s="85"/>
      <c r="R3" s="85"/>
      <c r="S3" s="85"/>
    </row>
    <row r="4" spans="1:19" ht="15.75" thickTop="1">
      <c r="A4" s="72">
        <v>1958</v>
      </c>
      <c r="B4" s="68" t="s">
        <v>1974</v>
      </c>
      <c r="C4" s="68" t="s">
        <v>1974</v>
      </c>
      <c r="D4" s="68" t="s">
        <v>1974</v>
      </c>
      <c r="E4" s="68" t="s">
        <v>1974</v>
      </c>
      <c r="F4" s="68" t="s">
        <v>1974</v>
      </c>
      <c r="G4" s="72" t="s">
        <v>1975</v>
      </c>
      <c r="H4" s="85"/>
      <c r="I4" s="85"/>
      <c r="J4" s="85"/>
      <c r="K4" s="85"/>
      <c r="L4" s="85"/>
      <c r="M4" s="85"/>
      <c r="N4" s="85"/>
      <c r="O4" s="85"/>
      <c r="P4" s="85"/>
      <c r="Q4" s="85"/>
      <c r="R4" s="85"/>
      <c r="S4" s="85"/>
    </row>
    <row r="5" spans="1:19">
      <c r="A5" s="72" t="s">
        <v>63</v>
      </c>
      <c r="B5" s="68" t="s">
        <v>1974</v>
      </c>
      <c r="C5" s="68" t="s">
        <v>1974</v>
      </c>
      <c r="D5" s="68" t="s">
        <v>1974</v>
      </c>
      <c r="E5" s="68" t="s">
        <v>1974</v>
      </c>
      <c r="F5" s="68" t="s">
        <v>1974</v>
      </c>
      <c r="G5" s="72" t="s">
        <v>1976</v>
      </c>
      <c r="H5" s="85"/>
      <c r="I5" s="85"/>
      <c r="J5" s="85"/>
      <c r="K5" s="85"/>
      <c r="L5" s="85"/>
      <c r="M5" s="85"/>
      <c r="N5" s="85"/>
      <c r="O5" s="85"/>
      <c r="P5" s="85"/>
      <c r="Q5" s="85"/>
      <c r="R5" s="85"/>
      <c r="S5" s="85"/>
    </row>
    <row r="6" spans="1:19">
      <c r="A6" s="72" t="s">
        <v>71</v>
      </c>
      <c r="B6" s="68" t="s">
        <v>1974</v>
      </c>
      <c r="C6" s="68" t="s">
        <v>1974</v>
      </c>
      <c r="D6" s="68" t="s">
        <v>1974</v>
      </c>
      <c r="E6" s="68" t="s">
        <v>1974</v>
      </c>
      <c r="F6" s="68" t="s">
        <v>1974</v>
      </c>
      <c r="G6" s="72" t="s">
        <v>1976</v>
      </c>
      <c r="H6" s="85"/>
      <c r="I6" s="85"/>
      <c r="J6" s="85"/>
      <c r="K6" s="85"/>
      <c r="L6" s="85"/>
      <c r="M6" s="85"/>
      <c r="N6" s="85"/>
      <c r="O6" s="85"/>
      <c r="P6" s="85"/>
      <c r="Q6" s="85"/>
      <c r="R6" s="85"/>
      <c r="S6" s="85"/>
    </row>
    <row r="7" spans="1:19">
      <c r="A7" s="72" t="s">
        <v>84</v>
      </c>
      <c r="B7" s="68" t="s">
        <v>1974</v>
      </c>
      <c r="C7" s="68" t="s">
        <v>1974</v>
      </c>
      <c r="D7" s="68" t="s">
        <v>1974</v>
      </c>
      <c r="E7" s="68" t="s">
        <v>1974</v>
      </c>
      <c r="F7" s="68" t="s">
        <v>1974</v>
      </c>
      <c r="G7" s="72" t="s">
        <v>1977</v>
      </c>
      <c r="H7" s="85"/>
      <c r="I7" s="85"/>
      <c r="J7" s="85"/>
      <c r="K7" s="85"/>
      <c r="L7" s="85"/>
      <c r="M7" s="85"/>
      <c r="N7" s="85"/>
      <c r="O7" s="85"/>
      <c r="P7" s="85"/>
      <c r="Q7" s="85"/>
      <c r="R7" s="85"/>
      <c r="S7" s="85"/>
    </row>
    <row r="8" spans="1:19">
      <c r="A8" s="72" t="s">
        <v>87</v>
      </c>
      <c r="B8" s="68" t="s">
        <v>1974</v>
      </c>
      <c r="C8" s="68" t="s">
        <v>1974</v>
      </c>
      <c r="D8" s="68" t="s">
        <v>1974</v>
      </c>
      <c r="E8" s="68" t="s">
        <v>1974</v>
      </c>
      <c r="F8" s="68" t="s">
        <v>1974</v>
      </c>
      <c r="G8" s="72" t="s">
        <v>1975</v>
      </c>
      <c r="H8" s="85"/>
      <c r="I8" s="85"/>
      <c r="J8" s="85"/>
      <c r="K8" s="85"/>
      <c r="L8" s="85"/>
      <c r="M8" s="85"/>
      <c r="N8" s="85"/>
      <c r="O8" s="85"/>
      <c r="P8" s="85"/>
      <c r="Q8" s="85"/>
      <c r="R8" s="85"/>
      <c r="S8" s="85"/>
    </row>
    <row r="9" spans="1:19">
      <c r="A9" s="72" t="s">
        <v>99</v>
      </c>
      <c r="B9" s="68" t="s">
        <v>1974</v>
      </c>
      <c r="C9" s="68" t="s">
        <v>1974</v>
      </c>
      <c r="D9" s="68" t="s">
        <v>1974</v>
      </c>
      <c r="E9" s="68" t="s">
        <v>1974</v>
      </c>
      <c r="F9" s="68" t="s">
        <v>1974</v>
      </c>
      <c r="G9" s="72" t="s">
        <v>1977</v>
      </c>
      <c r="H9" s="85"/>
      <c r="I9" s="85"/>
      <c r="J9" s="85"/>
      <c r="K9" s="85"/>
      <c r="L9" s="85"/>
      <c r="M9" s="85"/>
      <c r="N9" s="85"/>
      <c r="O9" s="85"/>
      <c r="P9" s="85"/>
      <c r="Q9" s="85"/>
      <c r="R9" s="85"/>
      <c r="S9" s="85"/>
    </row>
    <row r="10" spans="1:19">
      <c r="A10" s="72" t="s">
        <v>123</v>
      </c>
      <c r="B10" s="68" t="s">
        <v>1974</v>
      </c>
      <c r="C10" s="68" t="s">
        <v>1974</v>
      </c>
      <c r="D10" s="68" t="s">
        <v>1974</v>
      </c>
      <c r="E10" s="68" t="s">
        <v>1974</v>
      </c>
      <c r="F10" s="68" t="s">
        <v>1974</v>
      </c>
      <c r="G10" s="72" t="s">
        <v>1976</v>
      </c>
      <c r="H10" s="85"/>
      <c r="I10" s="85"/>
      <c r="J10" s="85"/>
      <c r="K10" s="85"/>
      <c r="L10" s="85"/>
      <c r="M10" s="85"/>
      <c r="N10" s="85"/>
      <c r="O10" s="85"/>
      <c r="P10" s="85"/>
      <c r="Q10" s="85"/>
      <c r="R10" s="85"/>
      <c r="S10" s="85"/>
    </row>
    <row r="11" spans="1:19">
      <c r="A11" s="72" t="s">
        <v>128</v>
      </c>
      <c r="B11" s="68" t="s">
        <v>1974</v>
      </c>
      <c r="C11" s="68" t="s">
        <v>1974</v>
      </c>
      <c r="D11" s="68" t="s">
        <v>1974</v>
      </c>
      <c r="E11" s="68" t="s">
        <v>1974</v>
      </c>
      <c r="F11" s="68" t="s">
        <v>1974</v>
      </c>
      <c r="G11" s="72" t="s">
        <v>1978</v>
      </c>
      <c r="H11" s="85"/>
      <c r="I11" s="85"/>
      <c r="J11" s="85"/>
      <c r="K11" s="85"/>
      <c r="L11" s="85"/>
      <c r="M11" s="85"/>
      <c r="N11" s="85"/>
      <c r="O11" s="85"/>
      <c r="P11" s="85"/>
      <c r="Q11" s="85"/>
      <c r="R11" s="85"/>
      <c r="S11" s="85"/>
    </row>
    <row r="12" spans="1:19">
      <c r="A12" s="72" t="s">
        <v>131</v>
      </c>
      <c r="B12" s="70">
        <v>-0.28799999999999998</v>
      </c>
      <c r="C12" s="70">
        <v>0.64029999999999998</v>
      </c>
      <c r="D12" s="70">
        <v>0.65280000000000005</v>
      </c>
      <c r="E12" s="70">
        <v>-3.5100000000000001E-3</v>
      </c>
      <c r="F12" s="70">
        <v>1.2200000000000001E-2</v>
      </c>
      <c r="G12" s="72"/>
      <c r="H12" s="85"/>
      <c r="I12" s="85"/>
      <c r="J12" s="85"/>
      <c r="K12" s="85"/>
      <c r="L12" s="85"/>
      <c r="M12" s="85"/>
      <c r="N12" s="85"/>
      <c r="O12" s="85"/>
      <c r="P12" s="85"/>
      <c r="Q12" s="85"/>
      <c r="R12" s="85"/>
      <c r="S12" s="85"/>
    </row>
    <row r="13" spans="1:19">
      <c r="A13" s="72" t="s">
        <v>137</v>
      </c>
      <c r="B13" s="70">
        <v>0.19350000000000001</v>
      </c>
      <c r="C13" s="70">
        <v>0.86260000000000003</v>
      </c>
      <c r="D13" s="70">
        <v>0.82250000000000001</v>
      </c>
      <c r="E13" s="70">
        <v>1.2999999999999999E-3</v>
      </c>
      <c r="F13" s="70">
        <v>6.7000000000000002E-3</v>
      </c>
      <c r="G13" s="72"/>
      <c r="H13" s="85"/>
      <c r="I13" s="85"/>
      <c r="J13" s="85"/>
      <c r="K13" s="85"/>
      <c r="L13" s="85"/>
      <c r="M13" s="85"/>
      <c r="N13" s="85"/>
      <c r="O13" s="85"/>
      <c r="P13" s="85"/>
      <c r="Q13" s="85"/>
      <c r="R13" s="85"/>
      <c r="S13" s="85"/>
    </row>
    <row r="14" spans="1:19">
      <c r="A14" s="72" t="s">
        <v>160</v>
      </c>
      <c r="B14" s="70">
        <v>0.79059999999999997</v>
      </c>
      <c r="C14" s="70">
        <v>1.756</v>
      </c>
      <c r="D14" s="70">
        <v>0.65249999999999997</v>
      </c>
      <c r="E14" s="70">
        <v>1.2800000000000001E-3</v>
      </c>
      <c r="F14" s="70">
        <v>1.6000000000000001E-3</v>
      </c>
      <c r="G14" s="72"/>
      <c r="H14" s="85"/>
      <c r="I14" s="85"/>
      <c r="J14" s="85"/>
      <c r="K14" s="85"/>
      <c r="L14" s="85"/>
      <c r="M14" s="85"/>
      <c r="N14" s="85"/>
      <c r="O14" s="85"/>
      <c r="P14" s="85"/>
      <c r="Q14" s="85"/>
      <c r="R14" s="85"/>
      <c r="S14" s="85"/>
    </row>
    <row r="15" spans="1:19" ht="15.75" thickBot="1">
      <c r="A15" s="73" t="s">
        <v>163</v>
      </c>
      <c r="B15" s="94" t="s">
        <v>1974</v>
      </c>
      <c r="C15" s="94" t="s">
        <v>1974</v>
      </c>
      <c r="D15" s="94" t="s">
        <v>1974</v>
      </c>
      <c r="E15" s="94" t="s">
        <v>1974</v>
      </c>
      <c r="F15" s="94" t="s">
        <v>1974</v>
      </c>
      <c r="G15" s="73" t="s">
        <v>1975</v>
      </c>
      <c r="H15" s="85"/>
      <c r="I15" s="85"/>
      <c r="J15" s="85"/>
      <c r="K15" s="85"/>
      <c r="L15" s="85"/>
      <c r="M15" s="85"/>
      <c r="N15" s="85"/>
      <c r="O15" s="85"/>
      <c r="P15" s="85"/>
      <c r="Q15" s="85"/>
      <c r="R15" s="85"/>
      <c r="S15" s="85"/>
    </row>
    <row r="16" spans="1:19">
      <c r="A16" s="85"/>
      <c r="B16" s="89"/>
      <c r="C16" s="89"/>
      <c r="D16" s="89"/>
      <c r="E16" s="89"/>
      <c r="F16" s="89"/>
      <c r="G16" s="85"/>
      <c r="H16" s="85"/>
      <c r="I16" s="85"/>
      <c r="J16" s="85"/>
      <c r="K16" s="85"/>
      <c r="L16" s="85"/>
      <c r="M16" s="85"/>
      <c r="N16" s="85"/>
      <c r="O16" s="85"/>
      <c r="P16" s="85"/>
      <c r="Q16" s="85"/>
      <c r="R16" s="85"/>
      <c r="S16" s="85"/>
    </row>
    <row r="17" spans="1:7" ht="18">
      <c r="A17" s="93" t="s">
        <v>1979</v>
      </c>
      <c r="B17" s="89"/>
      <c r="C17" s="89"/>
      <c r="D17" s="89"/>
      <c r="E17" s="89"/>
      <c r="F17" s="89">
        <v>-4.53E-2</v>
      </c>
      <c r="G17" s="85"/>
    </row>
    <row r="18" spans="1:7" ht="18">
      <c r="A18" s="93" t="s">
        <v>1980</v>
      </c>
      <c r="B18" s="89"/>
      <c r="C18" s="89"/>
      <c r="D18" s="89"/>
      <c r="E18" s="89"/>
      <c r="F18" s="89">
        <v>4.0288000000000004</v>
      </c>
      <c r="G18" s="85"/>
    </row>
  </sheetData>
  <mergeCells count="1">
    <mergeCell ref="A1:S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2"/>
  <sheetViews>
    <sheetView topLeftCell="A24" zoomScaleNormal="100" workbookViewId="0">
      <selection activeCell="B69" sqref="B69"/>
    </sheetView>
  </sheetViews>
  <sheetFormatPr defaultColWidth="10.85546875" defaultRowHeight="15"/>
  <cols>
    <col min="1" max="1" width="16.140625" customWidth="1"/>
    <col min="2" max="2" width="59.28515625" customWidth="1"/>
    <col min="3" max="3" width="18.140625" customWidth="1"/>
    <col min="4" max="4" width="16" customWidth="1"/>
    <col min="5" max="6" width="11.5703125" customWidth="1"/>
    <col min="7" max="7" width="13.85546875" customWidth="1"/>
    <col min="8" max="8" width="11.5703125" customWidth="1"/>
    <col min="9" max="9" width="24.42578125" customWidth="1"/>
    <col min="10" max="10" width="16.140625" customWidth="1"/>
    <col min="11" max="11" width="13.140625" customWidth="1"/>
    <col min="13" max="13" width="12.28515625" customWidth="1"/>
  </cols>
  <sheetData>
    <row r="1" spans="1:11" ht="14.45" customHeight="1">
      <c r="A1" s="179" t="s">
        <v>0</v>
      </c>
      <c r="B1" s="179"/>
      <c r="C1" s="179"/>
      <c r="D1" s="179"/>
      <c r="E1" s="179"/>
      <c r="F1" s="179"/>
      <c r="G1" s="179"/>
      <c r="H1" s="179"/>
      <c r="I1" s="179"/>
      <c r="J1" s="179"/>
      <c r="K1" s="179"/>
    </row>
    <row r="2" spans="1:11" ht="14.45" customHeight="1">
      <c r="A2" s="9"/>
      <c r="B2" s="9"/>
      <c r="C2" s="10"/>
      <c r="D2" s="9"/>
      <c r="E2" s="10"/>
      <c r="F2" s="10"/>
      <c r="G2" s="10"/>
      <c r="H2" s="10"/>
      <c r="I2" s="10"/>
      <c r="J2" s="10"/>
      <c r="K2" s="10"/>
    </row>
    <row r="3" spans="1:11" ht="15.75" customHeight="1">
      <c r="A3" s="184" t="s">
        <v>47</v>
      </c>
      <c r="B3" s="184" t="s">
        <v>48</v>
      </c>
      <c r="C3" s="180" t="s">
        <v>49</v>
      </c>
      <c r="D3" s="182" t="s">
        <v>50</v>
      </c>
      <c r="E3" s="185" t="s">
        <v>51</v>
      </c>
      <c r="F3" s="185"/>
      <c r="G3" s="185"/>
      <c r="H3" s="185"/>
      <c r="I3" s="180" t="s">
        <v>52</v>
      </c>
      <c r="J3" s="180" t="s">
        <v>53</v>
      </c>
      <c r="K3" s="180" t="s">
        <v>54</v>
      </c>
    </row>
    <row r="4" spans="1:11" ht="15.75" customHeight="1">
      <c r="A4" s="181"/>
      <c r="B4" s="181"/>
      <c r="C4" s="181"/>
      <c r="D4" s="183"/>
      <c r="E4" s="159" t="s">
        <v>55</v>
      </c>
      <c r="F4" s="159" t="s">
        <v>56</v>
      </c>
      <c r="G4" s="159" t="s">
        <v>57</v>
      </c>
      <c r="H4" s="3" t="s">
        <v>58</v>
      </c>
      <c r="I4" s="181"/>
      <c r="J4" s="181"/>
      <c r="K4" s="181"/>
    </row>
    <row r="5" spans="1:11" ht="15.75" customHeight="1">
      <c r="A5" s="163">
        <v>1958</v>
      </c>
      <c r="B5" s="156" t="s">
        <v>59</v>
      </c>
      <c r="C5" s="1" t="s">
        <v>60</v>
      </c>
      <c r="D5" s="1" t="s">
        <v>61</v>
      </c>
      <c r="E5" s="4">
        <v>4748</v>
      </c>
      <c r="F5" s="4"/>
      <c r="G5" s="4"/>
      <c r="H5" s="4"/>
      <c r="I5" s="1" t="s">
        <v>62</v>
      </c>
      <c r="J5" s="5">
        <v>0.51</v>
      </c>
      <c r="K5" s="158">
        <v>1</v>
      </c>
    </row>
    <row r="6" spans="1:11">
      <c r="A6" s="2" t="s">
        <v>63</v>
      </c>
      <c r="B6" s="156" t="s">
        <v>64</v>
      </c>
      <c r="C6" s="1" t="s">
        <v>65</v>
      </c>
      <c r="D6" s="1" t="s">
        <v>66</v>
      </c>
      <c r="E6" s="4">
        <v>4301</v>
      </c>
      <c r="F6" s="4"/>
      <c r="G6" s="4"/>
      <c r="H6" s="4"/>
      <c r="I6" s="1" t="s">
        <v>67</v>
      </c>
      <c r="J6" s="5">
        <v>0.49</v>
      </c>
      <c r="K6" s="158">
        <v>2</v>
      </c>
    </row>
    <row r="7" spans="1:11">
      <c r="A7" s="2" t="s">
        <v>68</v>
      </c>
      <c r="B7" s="175" t="s">
        <v>69</v>
      </c>
      <c r="C7" s="176" t="s">
        <v>60</v>
      </c>
      <c r="D7" s="176" t="s">
        <v>61</v>
      </c>
      <c r="E7" s="4"/>
      <c r="F7" s="4"/>
      <c r="G7" s="4">
        <v>7019</v>
      </c>
      <c r="H7" s="4"/>
      <c r="I7" s="1" t="s">
        <v>70</v>
      </c>
      <c r="J7" s="5">
        <v>1</v>
      </c>
      <c r="K7" s="178">
        <v>3</v>
      </c>
    </row>
    <row r="8" spans="1:11">
      <c r="A8" s="2" t="s">
        <v>71</v>
      </c>
      <c r="B8" s="175"/>
      <c r="C8" s="176"/>
      <c r="D8" s="176"/>
      <c r="E8" s="4">
        <f>892+1650</f>
        <v>2542</v>
      </c>
      <c r="F8" s="4"/>
      <c r="G8" s="4"/>
      <c r="H8" s="4"/>
      <c r="I8" s="1" t="s">
        <v>72</v>
      </c>
      <c r="J8" s="5">
        <f>1650/(892+1650)</f>
        <v>0.64909520062942561</v>
      </c>
      <c r="K8" s="178"/>
    </row>
    <row r="9" spans="1:11">
      <c r="A9" s="2" t="s">
        <v>73</v>
      </c>
      <c r="B9" s="156" t="s">
        <v>74</v>
      </c>
      <c r="C9" s="157" t="s">
        <v>65</v>
      </c>
      <c r="D9" s="157" t="s">
        <v>75</v>
      </c>
      <c r="E9" s="4"/>
      <c r="F9" s="4">
        <v>3717</v>
      </c>
      <c r="G9" s="4"/>
      <c r="H9" s="4"/>
      <c r="I9" s="1" t="s">
        <v>76</v>
      </c>
      <c r="J9" s="5">
        <v>0.53295668549905839</v>
      </c>
      <c r="K9" s="158">
        <v>4</v>
      </c>
    </row>
    <row r="10" spans="1:11">
      <c r="A10" s="2" t="s">
        <v>77</v>
      </c>
      <c r="B10" s="156" t="s">
        <v>77</v>
      </c>
      <c r="C10" s="157" t="s">
        <v>65</v>
      </c>
      <c r="D10" s="157" t="s">
        <v>78</v>
      </c>
      <c r="E10" s="4"/>
      <c r="F10" s="4">
        <v>2537</v>
      </c>
      <c r="G10" s="4"/>
      <c r="H10" s="4"/>
      <c r="I10" s="1" t="s">
        <v>79</v>
      </c>
      <c r="J10" s="5">
        <v>0.63</v>
      </c>
      <c r="K10" s="158">
        <v>5</v>
      </c>
    </row>
    <row r="11" spans="1:11">
      <c r="A11" s="2" t="s">
        <v>80</v>
      </c>
      <c r="B11" s="156" t="s">
        <v>81</v>
      </c>
      <c r="C11" s="157" t="s">
        <v>65</v>
      </c>
      <c r="D11" s="157" t="s">
        <v>82</v>
      </c>
      <c r="E11" s="4"/>
      <c r="F11" s="4"/>
      <c r="G11" s="4">
        <v>79612</v>
      </c>
      <c r="H11" s="4"/>
      <c r="I11" s="1" t="s">
        <v>83</v>
      </c>
      <c r="J11" s="5">
        <f>52369/G11</f>
        <v>0.65780284379239307</v>
      </c>
      <c r="K11" s="158">
        <v>6</v>
      </c>
    </row>
    <row r="12" spans="1:11">
      <c r="A12" s="2" t="s">
        <v>84</v>
      </c>
      <c r="B12" s="156" t="s">
        <v>85</v>
      </c>
      <c r="C12" s="157" t="s">
        <v>65</v>
      </c>
      <c r="D12" s="157" t="s">
        <v>61</v>
      </c>
      <c r="E12" s="4">
        <v>2745</v>
      </c>
      <c r="F12" s="4"/>
      <c r="G12" s="4"/>
      <c r="H12" s="4"/>
      <c r="I12" s="1" t="s">
        <v>86</v>
      </c>
      <c r="J12" s="5">
        <f>1418/E12</f>
        <v>0.51657559198542802</v>
      </c>
      <c r="K12" s="158">
        <v>7</v>
      </c>
    </row>
    <row r="13" spans="1:11">
      <c r="A13" s="2" t="s">
        <v>87</v>
      </c>
      <c r="B13" s="156" t="s">
        <v>88</v>
      </c>
      <c r="C13" s="157" t="s">
        <v>65</v>
      </c>
      <c r="D13" s="157" t="s">
        <v>89</v>
      </c>
      <c r="E13" s="4">
        <v>7797</v>
      </c>
      <c r="F13" s="4"/>
      <c r="G13" s="4"/>
      <c r="H13" s="4"/>
      <c r="I13" s="1" t="s">
        <v>90</v>
      </c>
      <c r="J13" s="5">
        <v>0.52994741567269465</v>
      </c>
      <c r="K13" s="158">
        <v>8</v>
      </c>
    </row>
    <row r="14" spans="1:11">
      <c r="A14" s="2" t="s">
        <v>91</v>
      </c>
      <c r="B14" s="156" t="s">
        <v>92</v>
      </c>
      <c r="C14" s="157" t="s">
        <v>93</v>
      </c>
      <c r="D14" s="157" t="s">
        <v>66</v>
      </c>
      <c r="E14" s="4"/>
      <c r="F14" s="4">
        <f>5685+14974</f>
        <v>20659</v>
      </c>
      <c r="G14" s="4"/>
      <c r="H14" s="4"/>
      <c r="I14" s="1" t="s">
        <v>94</v>
      </c>
      <c r="J14" s="5">
        <f>14974/F14</f>
        <v>0.72481727092308434</v>
      </c>
      <c r="K14" s="158">
        <v>9</v>
      </c>
    </row>
    <row r="15" spans="1:11">
      <c r="A15" s="2" t="s">
        <v>95</v>
      </c>
      <c r="B15" s="156" t="s">
        <v>96</v>
      </c>
      <c r="C15" s="157" t="s">
        <v>97</v>
      </c>
      <c r="D15" s="157" t="s">
        <v>61</v>
      </c>
      <c r="E15" s="4"/>
      <c r="F15" s="4">
        <f>5551+7816</f>
        <v>13367</v>
      </c>
      <c r="G15" s="4"/>
      <c r="H15" s="4"/>
      <c r="I15" s="1" t="s">
        <v>98</v>
      </c>
      <c r="J15" s="5">
        <f>7816/F15</f>
        <v>0.58472357297822997</v>
      </c>
      <c r="K15" s="158">
        <v>10</v>
      </c>
    </row>
    <row r="16" spans="1:11">
      <c r="A16" s="2" t="s">
        <v>99</v>
      </c>
      <c r="B16" s="156" t="s">
        <v>100</v>
      </c>
      <c r="C16" s="157" t="s">
        <v>65</v>
      </c>
      <c r="D16" s="157" t="s">
        <v>66</v>
      </c>
      <c r="E16" s="4">
        <v>6812</v>
      </c>
      <c r="F16" s="4"/>
      <c r="G16" s="4"/>
      <c r="H16" s="4"/>
      <c r="I16" s="1" t="s">
        <v>101</v>
      </c>
      <c r="J16" s="5">
        <f>3673/E16</f>
        <v>0.53919553728714031</v>
      </c>
      <c r="K16" s="158">
        <v>11</v>
      </c>
    </row>
    <row r="17" spans="1:13">
      <c r="A17" s="2" t="s">
        <v>102</v>
      </c>
      <c r="B17" s="156" t="s">
        <v>103</v>
      </c>
      <c r="C17" s="157" t="s">
        <v>65</v>
      </c>
      <c r="D17" s="157" t="s">
        <v>104</v>
      </c>
      <c r="E17" s="4"/>
      <c r="F17" s="4"/>
      <c r="G17" s="4">
        <f>24730+21612</f>
        <v>46342</v>
      </c>
      <c r="H17" s="4"/>
      <c r="I17" s="1" t="s">
        <v>105</v>
      </c>
      <c r="J17" s="5">
        <f>24730/G17</f>
        <v>0.53364118941780669</v>
      </c>
      <c r="K17" s="158">
        <v>12</v>
      </c>
      <c r="L17" s="85"/>
      <c r="M17" s="85"/>
    </row>
    <row r="18" spans="1:13">
      <c r="A18" s="163" t="s">
        <v>106</v>
      </c>
      <c r="B18" s="6" t="s">
        <v>107</v>
      </c>
      <c r="C18" s="7" t="s">
        <v>108</v>
      </c>
      <c r="D18" s="7" t="s">
        <v>109</v>
      </c>
      <c r="E18" s="4"/>
      <c r="F18" s="4"/>
      <c r="G18" s="4"/>
      <c r="H18" s="8">
        <v>128724</v>
      </c>
      <c r="I18" s="1" t="s">
        <v>110</v>
      </c>
      <c r="J18" s="5">
        <v>0.49630216587427362</v>
      </c>
      <c r="K18" s="158">
        <v>13</v>
      </c>
      <c r="L18" s="85"/>
      <c r="M18" s="85"/>
    </row>
    <row r="19" spans="1:13">
      <c r="A19" s="2" t="s">
        <v>111</v>
      </c>
      <c r="B19" s="175" t="s">
        <v>112</v>
      </c>
      <c r="C19" s="176" t="s">
        <v>65</v>
      </c>
      <c r="D19" s="176" t="s">
        <v>113</v>
      </c>
      <c r="E19" s="4"/>
      <c r="F19" s="4">
        <f>1332+1383</f>
        <v>2715</v>
      </c>
      <c r="G19" s="4"/>
      <c r="H19" s="4"/>
      <c r="I19" s="1" t="s">
        <v>114</v>
      </c>
      <c r="J19" s="5">
        <f>1332/F19</f>
        <v>0.49060773480662984</v>
      </c>
      <c r="K19" s="177">
        <v>14</v>
      </c>
      <c r="L19" s="85"/>
      <c r="M19" s="85"/>
    </row>
    <row r="20" spans="1:13">
      <c r="A20" s="2" t="s">
        <v>115</v>
      </c>
      <c r="B20" s="175"/>
      <c r="C20" s="176"/>
      <c r="D20" s="176"/>
      <c r="E20" s="4"/>
      <c r="F20" s="4">
        <f>1717+1743</f>
        <v>3460</v>
      </c>
      <c r="G20" s="4"/>
      <c r="H20" s="4"/>
      <c r="I20" s="1" t="s">
        <v>116</v>
      </c>
      <c r="J20" s="5">
        <f>1717/F20</f>
        <v>0.49624277456647398</v>
      </c>
      <c r="K20" s="177"/>
      <c r="L20" s="85"/>
      <c r="M20" s="85"/>
    </row>
    <row r="21" spans="1:13">
      <c r="A21" s="2" t="s">
        <v>117</v>
      </c>
      <c r="B21" s="175" t="s">
        <v>118</v>
      </c>
      <c r="C21" s="176" t="s">
        <v>65</v>
      </c>
      <c r="D21" s="176" t="s">
        <v>119</v>
      </c>
      <c r="E21" s="4"/>
      <c r="F21" s="4">
        <f>4763+6186</f>
        <v>10949</v>
      </c>
      <c r="G21" s="4">
        <f>2913+3909</f>
        <v>6822</v>
      </c>
      <c r="H21" s="4"/>
      <c r="I21" s="1" t="s">
        <v>120</v>
      </c>
      <c r="J21" s="5">
        <f>6186/F21</f>
        <v>0.56498310347976988</v>
      </c>
      <c r="K21" s="177">
        <v>15</v>
      </c>
      <c r="L21" s="85"/>
      <c r="M21" s="85"/>
    </row>
    <row r="22" spans="1:13">
      <c r="A22" s="2" t="s">
        <v>121</v>
      </c>
      <c r="B22" s="175"/>
      <c r="C22" s="176"/>
      <c r="D22" s="176"/>
      <c r="E22" s="4"/>
      <c r="F22" s="4">
        <f>10027+13487</f>
        <v>23514</v>
      </c>
      <c r="G22" s="4">
        <f>5609+7919</f>
        <v>13528</v>
      </c>
      <c r="H22" s="4"/>
      <c r="I22" s="1" t="s">
        <v>122</v>
      </c>
      <c r="J22" s="5">
        <f>13487/F22</f>
        <v>0.57357319043973798</v>
      </c>
      <c r="K22" s="177"/>
      <c r="L22" s="85"/>
      <c r="M22" s="85"/>
    </row>
    <row r="23" spans="1:13">
      <c r="A23" s="2" t="s">
        <v>123</v>
      </c>
      <c r="B23" s="175" t="s">
        <v>124</v>
      </c>
      <c r="C23" s="176" t="s">
        <v>97</v>
      </c>
      <c r="D23" s="176" t="s">
        <v>66</v>
      </c>
      <c r="E23" s="4">
        <f>1029+1108</f>
        <v>2137</v>
      </c>
      <c r="F23" s="4"/>
      <c r="G23" s="4"/>
      <c r="H23" s="4"/>
      <c r="I23" s="1" t="s">
        <v>125</v>
      </c>
      <c r="J23" s="5">
        <f>1108/E23</f>
        <v>0.51848385587271872</v>
      </c>
      <c r="K23" s="177">
        <v>16</v>
      </c>
      <c r="L23" s="85"/>
      <c r="M23" s="85"/>
    </row>
    <row r="24" spans="1:13">
      <c r="A24" s="2" t="s">
        <v>126</v>
      </c>
      <c r="B24" s="175"/>
      <c r="C24" s="176"/>
      <c r="D24" s="176"/>
      <c r="E24" s="4"/>
      <c r="F24" s="4">
        <f>2081+2336</f>
        <v>4417</v>
      </c>
      <c r="G24" s="4"/>
      <c r="H24" s="4"/>
      <c r="I24" s="1" t="s">
        <v>127</v>
      </c>
      <c r="J24" s="5">
        <f>2336/F24</f>
        <v>0.52886574598143532</v>
      </c>
      <c r="K24" s="177"/>
      <c r="L24" s="85"/>
      <c r="M24" s="85"/>
    </row>
    <row r="25" spans="1:13">
      <c r="A25" s="2" t="s">
        <v>128</v>
      </c>
      <c r="B25" s="6" t="s">
        <v>129</v>
      </c>
      <c r="C25" s="1" t="s">
        <v>97</v>
      </c>
      <c r="D25" s="1" t="s">
        <v>104</v>
      </c>
      <c r="E25" s="4">
        <v>20428</v>
      </c>
      <c r="F25" s="4"/>
      <c r="G25" s="4"/>
      <c r="H25" s="4"/>
      <c r="I25" s="1" t="s">
        <v>130</v>
      </c>
      <c r="J25" s="5">
        <f>1-8666/E25</f>
        <v>0.57577834345016643</v>
      </c>
      <c r="K25" s="158">
        <v>17</v>
      </c>
      <c r="L25" s="85"/>
      <c r="M25" s="85"/>
    </row>
    <row r="26" spans="1:13">
      <c r="A26" s="2" t="s">
        <v>131</v>
      </c>
      <c r="B26" s="6" t="s">
        <v>132</v>
      </c>
      <c r="C26" s="1" t="s">
        <v>65</v>
      </c>
      <c r="D26" s="1" t="s">
        <v>119</v>
      </c>
      <c r="E26" s="4">
        <f>1529+1615</f>
        <v>3144</v>
      </c>
      <c r="F26" s="4"/>
      <c r="G26" s="4"/>
      <c r="H26" s="4"/>
      <c r="I26" s="1" t="s">
        <v>133</v>
      </c>
      <c r="J26" s="5">
        <f>1529/E26</f>
        <v>0.486323155216285</v>
      </c>
      <c r="K26" s="158">
        <v>18</v>
      </c>
      <c r="L26" s="85"/>
      <c r="M26" s="85"/>
    </row>
    <row r="27" spans="1:13">
      <c r="A27" s="2" t="s">
        <v>134</v>
      </c>
      <c r="B27" s="6" t="s">
        <v>135</v>
      </c>
      <c r="C27" s="1" t="s">
        <v>97</v>
      </c>
      <c r="D27" s="1" t="s">
        <v>119</v>
      </c>
      <c r="E27" s="4"/>
      <c r="F27" s="4"/>
      <c r="G27" s="4">
        <v>6778</v>
      </c>
      <c r="H27" s="4"/>
      <c r="I27" s="1" t="s">
        <v>136</v>
      </c>
      <c r="J27" s="5">
        <f>2400/G27</f>
        <v>0.35408675125405725</v>
      </c>
      <c r="K27" s="158">
        <v>19</v>
      </c>
      <c r="L27" s="85"/>
      <c r="M27" s="85"/>
    </row>
    <row r="28" spans="1:13">
      <c r="A28" s="2" t="s">
        <v>137</v>
      </c>
      <c r="B28" s="6" t="s">
        <v>138</v>
      </c>
      <c r="C28" s="1" t="s">
        <v>97</v>
      </c>
      <c r="D28" s="1" t="s">
        <v>139</v>
      </c>
      <c r="E28" s="8">
        <v>4167</v>
      </c>
      <c r="F28" s="4"/>
      <c r="G28" s="4"/>
      <c r="H28" s="4"/>
      <c r="I28" s="1" t="s">
        <v>140</v>
      </c>
      <c r="J28" s="5">
        <f>1775/4167</f>
        <v>0.42596592272618189</v>
      </c>
      <c r="K28" s="158" t="s">
        <v>141</v>
      </c>
      <c r="L28" s="85"/>
      <c r="M28" s="85"/>
    </row>
    <row r="29" spans="1:13">
      <c r="A29" s="2" t="s">
        <v>142</v>
      </c>
      <c r="B29" s="175" t="s">
        <v>143</v>
      </c>
      <c r="C29" s="176" t="s">
        <v>65</v>
      </c>
      <c r="D29" s="176" t="s">
        <v>119</v>
      </c>
      <c r="E29" s="4"/>
      <c r="F29" s="8">
        <v>4999</v>
      </c>
      <c r="G29" s="4"/>
      <c r="H29" s="4"/>
      <c r="I29" s="1" t="s">
        <v>144</v>
      </c>
      <c r="J29" s="5">
        <f>2855/F29</f>
        <v>0.57111422284456892</v>
      </c>
      <c r="K29" s="186">
        <v>23</v>
      </c>
      <c r="L29" s="85"/>
      <c r="M29" s="85" t="s">
        <v>145</v>
      </c>
    </row>
    <row r="30" spans="1:13">
      <c r="A30" s="2" t="s">
        <v>146</v>
      </c>
      <c r="B30" s="175"/>
      <c r="C30" s="176"/>
      <c r="D30" s="176"/>
      <c r="E30" s="4"/>
      <c r="F30" s="8">
        <v>1942</v>
      </c>
      <c r="G30" s="4"/>
      <c r="H30" s="4"/>
      <c r="I30" s="1" t="s">
        <v>147</v>
      </c>
      <c r="J30" s="5">
        <f>1034/F30</f>
        <v>0.53244078269824924</v>
      </c>
      <c r="K30" s="186"/>
      <c r="L30" s="85"/>
      <c r="M30" s="85"/>
    </row>
    <row r="31" spans="1:13">
      <c r="A31" s="2" t="s">
        <v>148</v>
      </c>
      <c r="B31" s="175"/>
      <c r="C31" s="176"/>
      <c r="D31" s="176"/>
      <c r="E31" s="4"/>
      <c r="F31" s="8">
        <v>2739</v>
      </c>
      <c r="G31" s="4"/>
      <c r="H31" s="4"/>
      <c r="I31" s="1" t="s">
        <v>149</v>
      </c>
      <c r="J31" s="5">
        <f>1220/F31</f>
        <v>0.44541803577948158</v>
      </c>
      <c r="K31" s="186"/>
      <c r="L31" s="85"/>
      <c r="M31" s="85" t="s">
        <v>145</v>
      </c>
    </row>
    <row r="32" spans="1:13">
      <c r="A32" s="2" t="s">
        <v>150</v>
      </c>
      <c r="B32" s="6" t="s">
        <v>151</v>
      </c>
      <c r="C32" s="1" t="s">
        <v>65</v>
      </c>
      <c r="D32" s="1" t="s">
        <v>113</v>
      </c>
      <c r="E32" s="4"/>
      <c r="F32" s="8">
        <v>3228</v>
      </c>
      <c r="G32" s="4"/>
      <c r="H32" s="4"/>
      <c r="I32" s="1" t="s">
        <v>152</v>
      </c>
      <c r="J32" s="5">
        <f>1616/F32</f>
        <v>0.50061957868649321</v>
      </c>
      <c r="K32" s="158">
        <v>24</v>
      </c>
      <c r="L32" s="85"/>
      <c r="M32" s="85"/>
    </row>
    <row r="33" spans="1:11">
      <c r="A33" s="2" t="s">
        <v>153</v>
      </c>
      <c r="B33" s="6" t="s">
        <v>154</v>
      </c>
      <c r="C33" s="1" t="s">
        <v>97</v>
      </c>
      <c r="D33" s="1" t="s">
        <v>155</v>
      </c>
      <c r="E33" s="4"/>
      <c r="F33" s="4"/>
      <c r="G33" s="4"/>
      <c r="H33" s="4"/>
      <c r="I33" s="1"/>
      <c r="J33" s="5"/>
      <c r="K33" s="158">
        <v>25</v>
      </c>
    </row>
    <row r="34" spans="1:11">
      <c r="A34" s="2" t="s">
        <v>156</v>
      </c>
      <c r="B34" s="6" t="s">
        <v>157</v>
      </c>
      <c r="C34" s="1" t="s">
        <v>65</v>
      </c>
      <c r="D34" s="1" t="s">
        <v>61</v>
      </c>
      <c r="E34" s="4"/>
      <c r="F34" s="4">
        <v>382731</v>
      </c>
      <c r="G34" s="4">
        <v>282963</v>
      </c>
      <c r="H34" s="4"/>
      <c r="I34" s="1" t="s">
        <v>158</v>
      </c>
      <c r="J34" s="5">
        <v>0.54</v>
      </c>
      <c r="K34" s="158" t="s">
        <v>159</v>
      </c>
    </row>
    <row r="35" spans="1:11">
      <c r="A35" s="2" t="s">
        <v>160</v>
      </c>
      <c r="B35" s="6" t="s">
        <v>161</v>
      </c>
      <c r="C35" s="1" t="s">
        <v>97</v>
      </c>
      <c r="D35" s="1" t="s">
        <v>61</v>
      </c>
      <c r="E35" s="8">
        <v>6288</v>
      </c>
      <c r="F35" s="8">
        <v>8837</v>
      </c>
      <c r="G35" s="4"/>
      <c r="H35" s="4"/>
      <c r="I35" s="1" t="s">
        <v>162</v>
      </c>
      <c r="J35" s="5">
        <f>(4958+3423)/(E35+F35)</f>
        <v>0.55411570247933883</v>
      </c>
      <c r="K35" s="158">
        <v>28</v>
      </c>
    </row>
    <row r="36" spans="1:11">
      <c r="A36" s="2" t="s">
        <v>163</v>
      </c>
      <c r="B36" s="6" t="s">
        <v>164</v>
      </c>
      <c r="C36" s="1" t="s">
        <v>97</v>
      </c>
      <c r="D36" s="1" t="s">
        <v>66</v>
      </c>
      <c r="E36" s="4">
        <v>7492</v>
      </c>
      <c r="F36" s="4">
        <v>7602</v>
      </c>
      <c r="G36" s="4"/>
      <c r="H36" s="4"/>
      <c r="I36" s="1" t="s">
        <v>165</v>
      </c>
      <c r="J36" s="5">
        <v>0.52</v>
      </c>
      <c r="K36" s="158">
        <v>29</v>
      </c>
    </row>
    <row r="39" spans="1:11">
      <c r="A39" s="158">
        <v>1</v>
      </c>
      <c r="B39" s="1" t="s">
        <v>166</v>
      </c>
      <c r="C39" s="1"/>
      <c r="D39" s="1"/>
      <c r="E39" s="1"/>
      <c r="F39" s="1"/>
      <c r="G39" s="1"/>
      <c r="H39" s="85"/>
      <c r="I39" s="85"/>
      <c r="J39" s="85"/>
      <c r="K39" s="85"/>
    </row>
    <row r="40" spans="1:11">
      <c r="A40" s="158">
        <v>2</v>
      </c>
      <c r="B40" s="1" t="s">
        <v>167</v>
      </c>
      <c r="C40" s="1"/>
      <c r="D40" s="1"/>
      <c r="E40" s="1"/>
      <c r="F40" s="1"/>
      <c r="G40" s="1"/>
      <c r="H40" s="85"/>
      <c r="I40" s="85"/>
      <c r="J40" s="85"/>
      <c r="K40" s="85"/>
    </row>
    <row r="41" spans="1:11">
      <c r="A41" s="158">
        <v>3</v>
      </c>
      <c r="B41" s="1" t="s">
        <v>168</v>
      </c>
      <c r="C41" s="1"/>
      <c r="D41" s="1"/>
      <c r="E41" s="1"/>
      <c r="F41" s="1"/>
      <c r="G41" s="1"/>
      <c r="H41" s="85"/>
      <c r="I41" s="85"/>
      <c r="J41" s="85"/>
      <c r="K41" s="85"/>
    </row>
    <row r="42" spans="1:11">
      <c r="A42" s="158">
        <v>4</v>
      </c>
      <c r="B42" s="1" t="s">
        <v>169</v>
      </c>
      <c r="C42" s="1"/>
      <c r="D42" s="1"/>
      <c r="E42" s="1"/>
      <c r="F42" s="1"/>
      <c r="G42" s="1"/>
      <c r="H42" s="85"/>
      <c r="I42" s="85"/>
      <c r="J42" s="85"/>
      <c r="K42" s="85"/>
    </row>
    <row r="43" spans="1:11">
      <c r="A43" s="158">
        <v>5</v>
      </c>
      <c r="B43" s="1" t="s">
        <v>170</v>
      </c>
      <c r="C43" s="1"/>
      <c r="D43" s="1"/>
      <c r="E43" s="1"/>
      <c r="F43" s="1"/>
      <c r="G43" s="1"/>
      <c r="H43" s="85"/>
      <c r="I43" s="85"/>
      <c r="J43" s="85"/>
      <c r="K43" s="85"/>
    </row>
    <row r="44" spans="1:11">
      <c r="A44" s="158">
        <v>6</v>
      </c>
      <c r="B44" s="1" t="s">
        <v>171</v>
      </c>
      <c r="C44" s="1"/>
      <c r="D44" s="1"/>
      <c r="E44" s="1"/>
      <c r="F44" s="1"/>
      <c r="G44" s="1"/>
      <c r="H44" s="85"/>
      <c r="I44" s="85"/>
      <c r="J44" s="85"/>
      <c r="K44" s="85"/>
    </row>
    <row r="45" spans="1:11">
      <c r="A45" s="158">
        <v>7</v>
      </c>
      <c r="B45" s="1" t="s">
        <v>172</v>
      </c>
      <c r="C45" s="1"/>
      <c r="D45" s="1"/>
      <c r="E45" s="1"/>
      <c r="F45" s="1"/>
      <c r="G45" s="1"/>
      <c r="H45" s="85"/>
      <c r="I45" s="85"/>
      <c r="J45" s="85"/>
      <c r="K45" s="85"/>
    </row>
    <row r="46" spans="1:11">
      <c r="A46" s="158">
        <v>8</v>
      </c>
      <c r="B46" s="1" t="s">
        <v>173</v>
      </c>
      <c r="C46" s="1"/>
      <c r="D46" s="1"/>
      <c r="E46" s="1"/>
      <c r="F46" s="1"/>
      <c r="G46" s="1"/>
      <c r="H46" s="85"/>
      <c r="I46" s="85"/>
      <c r="J46" s="85"/>
      <c r="K46" s="85"/>
    </row>
    <row r="47" spans="1:11">
      <c r="A47" s="158">
        <v>9</v>
      </c>
      <c r="B47" s="1" t="s">
        <v>174</v>
      </c>
      <c r="C47" s="1"/>
      <c r="D47" s="1"/>
      <c r="E47" s="1"/>
      <c r="F47" s="1"/>
      <c r="G47" s="1"/>
      <c r="H47" s="85"/>
      <c r="I47" s="85"/>
      <c r="J47" s="85"/>
      <c r="K47" s="85"/>
    </row>
    <row r="48" spans="1:11">
      <c r="A48" s="158">
        <v>10</v>
      </c>
      <c r="B48" s="1" t="s">
        <v>175</v>
      </c>
      <c r="C48" s="1"/>
      <c r="D48" s="1"/>
      <c r="E48" s="1"/>
      <c r="F48" s="1"/>
      <c r="G48" s="1"/>
      <c r="H48" s="85"/>
      <c r="I48" s="85"/>
      <c r="J48" s="85"/>
      <c r="K48" s="85"/>
    </row>
    <row r="49" spans="1:7">
      <c r="A49" s="158">
        <v>11</v>
      </c>
      <c r="B49" s="1" t="s">
        <v>176</v>
      </c>
      <c r="C49" s="1"/>
      <c r="D49" s="1"/>
      <c r="E49" s="1"/>
      <c r="F49" s="1"/>
      <c r="G49" s="1"/>
    </row>
    <row r="50" spans="1:7">
      <c r="A50" s="158">
        <v>12</v>
      </c>
      <c r="B50" s="1" t="s">
        <v>177</v>
      </c>
      <c r="C50" s="1"/>
      <c r="D50" s="1"/>
      <c r="E50" s="1"/>
      <c r="F50" s="1"/>
      <c r="G50" s="1"/>
    </row>
    <row r="51" spans="1:7">
      <c r="A51" s="158">
        <v>13</v>
      </c>
      <c r="B51" s="1" t="s">
        <v>178</v>
      </c>
      <c r="C51" s="1"/>
      <c r="D51" s="1"/>
      <c r="E51" s="1"/>
      <c r="F51" s="1"/>
      <c r="G51" s="1"/>
    </row>
    <row r="52" spans="1:7">
      <c r="A52" s="158">
        <v>14</v>
      </c>
      <c r="B52" s="1" t="s">
        <v>179</v>
      </c>
      <c r="C52" s="1"/>
      <c r="D52" s="1"/>
      <c r="E52" s="1"/>
      <c r="F52" s="1"/>
      <c r="G52" s="1"/>
    </row>
    <row r="53" spans="1:7">
      <c r="A53" s="158">
        <v>15</v>
      </c>
      <c r="B53" s="1" t="s">
        <v>180</v>
      </c>
      <c r="C53" s="1"/>
      <c r="D53" s="1"/>
      <c r="E53" s="1"/>
      <c r="F53" s="1"/>
      <c r="G53" s="1"/>
    </row>
    <row r="54" spans="1:7">
      <c r="A54" s="158">
        <v>16</v>
      </c>
      <c r="B54" s="1" t="s">
        <v>181</v>
      </c>
      <c r="C54" s="1"/>
      <c r="D54" s="1"/>
      <c r="E54" s="1"/>
      <c r="F54" s="1"/>
      <c r="G54" s="1"/>
    </row>
    <row r="55" spans="1:7">
      <c r="A55" s="158">
        <v>17</v>
      </c>
      <c r="B55" s="1" t="s">
        <v>182</v>
      </c>
      <c r="C55" s="1"/>
      <c r="D55" s="1"/>
      <c r="E55" s="1"/>
      <c r="F55" s="1"/>
      <c r="G55" s="1"/>
    </row>
    <row r="56" spans="1:7">
      <c r="A56" s="158">
        <v>18</v>
      </c>
      <c r="B56" s="1" t="s">
        <v>183</v>
      </c>
      <c r="C56" s="1"/>
      <c r="D56" s="1"/>
      <c r="E56" s="1"/>
      <c r="F56" s="1"/>
      <c r="G56" s="1"/>
    </row>
    <row r="57" spans="1:7">
      <c r="A57" s="158">
        <v>19</v>
      </c>
      <c r="B57" s="1" t="s">
        <v>184</v>
      </c>
      <c r="C57" s="1"/>
      <c r="D57" s="1"/>
      <c r="E57" s="1"/>
      <c r="F57" s="1"/>
      <c r="G57" s="1"/>
    </row>
    <row r="58" spans="1:7">
      <c r="A58" s="158">
        <v>20</v>
      </c>
      <c r="B58" s="1" t="s">
        <v>185</v>
      </c>
      <c r="C58" s="1"/>
      <c r="D58" s="1"/>
      <c r="E58" s="1"/>
      <c r="F58" s="1"/>
      <c r="G58" s="1"/>
    </row>
    <row r="59" spans="1:7">
      <c r="A59" s="158">
        <v>21</v>
      </c>
      <c r="B59" s="1" t="s">
        <v>186</v>
      </c>
      <c r="C59" s="1"/>
      <c r="D59" s="1"/>
      <c r="E59" s="1"/>
      <c r="F59" s="1"/>
      <c r="G59" s="1"/>
    </row>
    <row r="60" spans="1:7">
      <c r="A60" s="158">
        <v>22</v>
      </c>
      <c r="B60" s="1" t="s">
        <v>187</v>
      </c>
      <c r="C60" s="1"/>
      <c r="D60" s="1"/>
      <c r="E60" s="1"/>
      <c r="F60" s="1"/>
      <c r="G60" s="1"/>
    </row>
    <row r="61" spans="1:7">
      <c r="A61" s="158">
        <v>23</v>
      </c>
      <c r="B61" s="1" t="s">
        <v>188</v>
      </c>
      <c r="C61" s="1"/>
      <c r="D61" s="1"/>
      <c r="E61" s="1"/>
      <c r="F61" s="1"/>
      <c r="G61" s="1"/>
    </row>
    <row r="62" spans="1:7">
      <c r="A62" s="158">
        <v>24</v>
      </c>
      <c r="B62" s="1" t="s">
        <v>189</v>
      </c>
      <c r="C62" s="1"/>
      <c r="D62" s="1"/>
      <c r="E62" s="1"/>
      <c r="F62" s="1"/>
      <c r="G62" s="1"/>
    </row>
    <row r="63" spans="1:7">
      <c r="A63" s="158">
        <v>25</v>
      </c>
      <c r="B63" s="1"/>
      <c r="C63" s="1"/>
      <c r="D63" s="1"/>
      <c r="E63" s="1"/>
      <c r="F63" s="1"/>
      <c r="G63" s="1"/>
    </row>
    <row r="64" spans="1:7">
      <c r="A64" s="158">
        <v>26</v>
      </c>
      <c r="B64" s="1" t="s">
        <v>190</v>
      </c>
      <c r="C64" s="1"/>
      <c r="D64" s="1"/>
      <c r="E64" s="1"/>
      <c r="F64" s="1"/>
      <c r="G64" s="1"/>
    </row>
    <row r="65" spans="1:7">
      <c r="A65" s="158">
        <v>27</v>
      </c>
      <c r="B65" s="1" t="s">
        <v>191</v>
      </c>
      <c r="C65" s="1"/>
      <c r="D65" s="1"/>
      <c r="E65" s="1"/>
      <c r="F65" s="1"/>
      <c r="G65" s="1"/>
    </row>
    <row r="66" spans="1:7">
      <c r="A66" s="158">
        <v>28</v>
      </c>
      <c r="B66" s="1" t="s">
        <v>192</v>
      </c>
      <c r="C66" s="1"/>
      <c r="D66" s="1"/>
      <c r="E66" s="1"/>
      <c r="F66" s="1"/>
      <c r="G66" s="1"/>
    </row>
    <row r="67" spans="1:7">
      <c r="A67" s="158">
        <v>29</v>
      </c>
      <c r="B67" s="1" t="s">
        <v>193</v>
      </c>
      <c r="C67" s="1"/>
      <c r="D67" s="1"/>
      <c r="E67" s="1"/>
      <c r="F67" s="1"/>
      <c r="G67" s="1"/>
    </row>
    <row r="68" spans="1:7">
      <c r="A68" s="97" t="s">
        <v>194</v>
      </c>
      <c r="B68" s="1" t="s">
        <v>195</v>
      </c>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sheetData>
  <mergeCells count="29">
    <mergeCell ref="K29:K31"/>
    <mergeCell ref="B21:B22"/>
    <mergeCell ref="C21:C22"/>
    <mergeCell ref="D21:D22"/>
    <mergeCell ref="K21:K22"/>
    <mergeCell ref="C23:C24"/>
    <mergeCell ref="D23:D24"/>
    <mergeCell ref="B23:B24"/>
    <mergeCell ref="K23:K24"/>
    <mergeCell ref="B29:B31"/>
    <mergeCell ref="C29:C31"/>
    <mergeCell ref="D29:D31"/>
    <mergeCell ref="A1:K1"/>
    <mergeCell ref="C3:C4"/>
    <mergeCell ref="D3:D4"/>
    <mergeCell ref="A3:A4"/>
    <mergeCell ref="B3:B4"/>
    <mergeCell ref="E3:H3"/>
    <mergeCell ref="J3:J4"/>
    <mergeCell ref="K3:K4"/>
    <mergeCell ref="I3:I4"/>
    <mergeCell ref="B19:B20"/>
    <mergeCell ref="C19:C20"/>
    <mergeCell ref="D19:D20"/>
    <mergeCell ref="K19:K20"/>
    <mergeCell ref="B7:B8"/>
    <mergeCell ref="C7:C8"/>
    <mergeCell ref="D7:D8"/>
    <mergeCell ref="K7:K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77FB-B57F-43E1-843A-E3FD55080ABD}">
  <dimension ref="A1:T22"/>
  <sheetViews>
    <sheetView workbookViewId="0">
      <selection activeCell="I11" sqref="I11"/>
    </sheetView>
  </sheetViews>
  <sheetFormatPr defaultRowHeight="15"/>
  <cols>
    <col min="1" max="1" width="14.5703125" bestFit="1" customWidth="1"/>
    <col min="7" max="7" width="48.5703125" bestFit="1" customWidth="1"/>
  </cols>
  <sheetData>
    <row r="1" spans="1:20" ht="15.75">
      <c r="A1" s="199" t="s">
        <v>18</v>
      </c>
      <c r="B1" s="198"/>
      <c r="C1" s="198"/>
      <c r="D1" s="198"/>
      <c r="E1" s="198"/>
      <c r="F1" s="198"/>
      <c r="G1" s="198"/>
      <c r="H1" s="198"/>
      <c r="I1" s="198"/>
      <c r="J1" s="198"/>
      <c r="K1" s="198"/>
      <c r="L1" s="198"/>
      <c r="M1" s="198"/>
      <c r="N1" s="198"/>
      <c r="O1" s="198"/>
      <c r="P1" s="198"/>
      <c r="Q1" s="198"/>
      <c r="R1" s="198"/>
      <c r="S1" s="198"/>
      <c r="T1" s="198"/>
    </row>
    <row r="2" spans="1:20" ht="15.75" thickBot="1">
      <c r="A2" s="85"/>
      <c r="B2" s="85"/>
      <c r="C2" s="85"/>
      <c r="D2" s="85"/>
      <c r="E2" s="85"/>
      <c r="F2" s="85"/>
      <c r="G2" s="85"/>
      <c r="H2" s="85"/>
      <c r="I2" s="85"/>
      <c r="J2" s="85"/>
      <c r="K2" s="85"/>
      <c r="L2" s="85"/>
      <c r="M2" s="85"/>
      <c r="N2" s="85"/>
      <c r="O2" s="85"/>
      <c r="P2" s="85"/>
      <c r="Q2" s="85"/>
      <c r="R2" s="85"/>
      <c r="S2" s="85"/>
      <c r="T2" s="85"/>
    </row>
    <row r="3" spans="1:20" ht="28.5" thickTop="1" thickBot="1">
      <c r="A3" s="60" t="s">
        <v>1967</v>
      </c>
      <c r="B3" s="90" t="s">
        <v>1968</v>
      </c>
      <c r="C3" s="91" t="s">
        <v>1969</v>
      </c>
      <c r="D3" s="90" t="s">
        <v>1970</v>
      </c>
      <c r="E3" s="90" t="s">
        <v>1971</v>
      </c>
      <c r="F3" s="90" t="s">
        <v>1972</v>
      </c>
      <c r="G3" s="90" t="s">
        <v>1973</v>
      </c>
      <c r="H3" s="85"/>
      <c r="I3" s="85"/>
      <c r="J3" s="85"/>
      <c r="K3" s="85"/>
      <c r="L3" s="85"/>
      <c r="M3" s="85"/>
      <c r="N3" s="85"/>
      <c r="O3" s="85"/>
      <c r="P3" s="85"/>
      <c r="Q3" s="85"/>
      <c r="R3" s="85"/>
      <c r="S3" s="85"/>
      <c r="T3" s="85"/>
    </row>
    <row r="4" spans="1:20" ht="15.75" thickTop="1">
      <c r="A4" s="85" t="s">
        <v>73</v>
      </c>
      <c r="B4" s="68" t="s">
        <v>1974</v>
      </c>
      <c r="C4" s="68" t="s">
        <v>1974</v>
      </c>
      <c r="D4" s="68" t="s">
        <v>1974</v>
      </c>
      <c r="E4" s="68" t="s">
        <v>1974</v>
      </c>
      <c r="F4" s="68" t="s">
        <v>1974</v>
      </c>
      <c r="G4" s="85" t="s">
        <v>1977</v>
      </c>
      <c r="H4" s="85"/>
      <c r="I4" s="85"/>
      <c r="J4" s="85"/>
      <c r="K4" s="85"/>
      <c r="L4" s="85"/>
      <c r="M4" s="85"/>
      <c r="N4" s="85"/>
      <c r="O4" s="85"/>
      <c r="P4" s="85"/>
      <c r="Q4" s="85"/>
      <c r="R4" s="85"/>
      <c r="S4" s="85"/>
      <c r="T4" s="85"/>
    </row>
    <row r="5" spans="1:20">
      <c r="A5" s="85" t="s">
        <v>78</v>
      </c>
      <c r="B5" s="68" t="s">
        <v>1974</v>
      </c>
      <c r="C5" s="68" t="s">
        <v>1974</v>
      </c>
      <c r="D5" s="68" t="s">
        <v>1974</v>
      </c>
      <c r="E5" s="68" t="s">
        <v>1974</v>
      </c>
      <c r="F5" s="68" t="s">
        <v>1974</v>
      </c>
      <c r="G5" s="85" t="s">
        <v>1975</v>
      </c>
      <c r="H5" s="85"/>
      <c r="I5" s="85"/>
      <c r="J5" s="85"/>
      <c r="K5" s="85"/>
      <c r="L5" s="85"/>
      <c r="M5" s="85"/>
      <c r="N5" s="85"/>
      <c r="O5" s="85"/>
      <c r="P5" s="85"/>
      <c r="Q5" s="85"/>
      <c r="R5" s="85"/>
      <c r="S5" s="85"/>
      <c r="T5" s="85"/>
    </row>
    <row r="6" spans="1:20">
      <c r="A6" s="85" t="s">
        <v>91</v>
      </c>
      <c r="B6" s="70">
        <v>1.3966000000000001</v>
      </c>
      <c r="C6" s="70">
        <v>0.99960000000000004</v>
      </c>
      <c r="D6" s="70">
        <v>0.16239999999999999</v>
      </c>
      <c r="E6" s="70">
        <v>7.0000000000000001E-3</v>
      </c>
      <c r="F6" s="70">
        <v>5.0000000000000001E-3</v>
      </c>
      <c r="G6" s="85"/>
      <c r="H6" s="85"/>
      <c r="I6" s="85"/>
      <c r="J6" s="85"/>
      <c r="K6" s="85"/>
      <c r="L6" s="85"/>
      <c r="M6" s="85"/>
      <c r="N6" s="85"/>
      <c r="O6" s="85"/>
      <c r="P6" s="85"/>
      <c r="Q6" s="85"/>
      <c r="R6" s="85"/>
      <c r="S6" s="85"/>
      <c r="T6" s="85"/>
    </row>
    <row r="7" spans="1:20">
      <c r="A7" s="85" t="s">
        <v>95</v>
      </c>
      <c r="B7" s="68" t="s">
        <v>1974</v>
      </c>
      <c r="C7" s="68" t="s">
        <v>1974</v>
      </c>
      <c r="D7" s="68" t="s">
        <v>1974</v>
      </c>
      <c r="E7" s="68" t="s">
        <v>1974</v>
      </c>
      <c r="F7" s="68" t="s">
        <v>1974</v>
      </c>
      <c r="G7" s="85" t="s">
        <v>1977</v>
      </c>
      <c r="H7" s="85"/>
      <c r="I7" s="85"/>
      <c r="J7" s="85"/>
      <c r="K7" s="85"/>
      <c r="L7" s="85"/>
      <c r="M7" s="85"/>
      <c r="N7" s="85"/>
      <c r="O7" s="85"/>
      <c r="P7" s="85"/>
      <c r="Q7" s="85"/>
      <c r="R7" s="85"/>
      <c r="S7" s="85"/>
      <c r="T7" s="85"/>
    </row>
    <row r="8" spans="1:20">
      <c r="A8" s="85" t="s">
        <v>1981</v>
      </c>
      <c r="B8" s="68" t="s">
        <v>1974</v>
      </c>
      <c r="C8" s="68" t="s">
        <v>1974</v>
      </c>
      <c r="D8" s="68" t="s">
        <v>1974</v>
      </c>
      <c r="E8" s="68" t="s">
        <v>1974</v>
      </c>
      <c r="F8" s="68" t="s">
        <v>1974</v>
      </c>
      <c r="G8" s="85" t="s">
        <v>1975</v>
      </c>
      <c r="H8" s="85"/>
      <c r="I8" s="85"/>
      <c r="J8" s="85"/>
      <c r="K8" s="85"/>
      <c r="L8" s="85"/>
      <c r="M8" s="85"/>
      <c r="N8" s="85"/>
      <c r="O8" s="85"/>
      <c r="P8" s="85"/>
      <c r="Q8" s="85"/>
      <c r="R8" s="85"/>
      <c r="S8" s="85"/>
      <c r="T8" s="85"/>
    </row>
    <row r="9" spans="1:20">
      <c r="A9" s="85" t="s">
        <v>1982</v>
      </c>
      <c r="B9" s="68" t="s">
        <v>1974</v>
      </c>
      <c r="C9" s="68" t="s">
        <v>1974</v>
      </c>
      <c r="D9" s="68" t="s">
        <v>1974</v>
      </c>
      <c r="E9" s="68" t="s">
        <v>1974</v>
      </c>
      <c r="F9" s="68" t="s">
        <v>1974</v>
      </c>
      <c r="G9" s="85" t="s">
        <v>1975</v>
      </c>
      <c r="H9" s="85"/>
      <c r="I9" s="85"/>
      <c r="J9" s="85"/>
      <c r="K9" s="85"/>
      <c r="L9" s="85"/>
      <c r="M9" s="85"/>
      <c r="N9" s="85"/>
      <c r="O9" s="85"/>
      <c r="P9" s="85"/>
      <c r="Q9" s="85"/>
      <c r="R9" s="85"/>
      <c r="S9" s="85"/>
      <c r="T9" s="85"/>
    </row>
    <row r="10" spans="1:20">
      <c r="A10" s="85" t="s">
        <v>1983</v>
      </c>
      <c r="B10" s="70">
        <v>0.44409999999999999</v>
      </c>
      <c r="C10" s="70">
        <v>0.76229999999999998</v>
      </c>
      <c r="D10" s="70">
        <v>0.56010000000000004</v>
      </c>
      <c r="E10" s="70">
        <v>3.8E-3</v>
      </c>
      <c r="F10" s="70">
        <v>8.6E-3</v>
      </c>
      <c r="G10" s="85"/>
      <c r="H10" s="85"/>
      <c r="I10" s="85"/>
      <c r="J10" s="85"/>
      <c r="K10" s="85"/>
      <c r="L10" s="85"/>
      <c r="M10" s="85"/>
      <c r="N10" s="85"/>
      <c r="O10" s="85"/>
      <c r="P10" s="85"/>
      <c r="Q10" s="85"/>
      <c r="R10" s="85"/>
      <c r="S10" s="85"/>
      <c r="T10" s="85"/>
    </row>
    <row r="11" spans="1:20">
      <c r="A11" s="85" t="s">
        <v>1984</v>
      </c>
      <c r="B11" s="70">
        <v>1.2645999999999999</v>
      </c>
      <c r="C11" s="70">
        <v>0.27900000000000003</v>
      </c>
      <c r="D11" s="70">
        <v>5.8200000000000002E-6</v>
      </c>
      <c r="E11" s="70" t="s">
        <v>1974</v>
      </c>
      <c r="F11" s="70">
        <v>6.4199999999999993E-2</v>
      </c>
      <c r="G11" s="85" t="s">
        <v>1978</v>
      </c>
      <c r="H11" s="85"/>
      <c r="I11" s="85"/>
      <c r="J11" s="85"/>
      <c r="K11" s="85"/>
      <c r="L11" s="85"/>
      <c r="M11" s="85"/>
      <c r="N11" s="85"/>
      <c r="O11" s="85"/>
      <c r="P11" s="85"/>
      <c r="Q11" s="85"/>
      <c r="R11" s="85"/>
      <c r="S11" s="85"/>
      <c r="T11" s="85"/>
    </row>
    <row r="12" spans="1:20">
      <c r="A12" s="85" t="s">
        <v>126</v>
      </c>
      <c r="B12" s="68" t="s">
        <v>1974</v>
      </c>
      <c r="C12" s="68" t="s">
        <v>1974</v>
      </c>
      <c r="D12" s="68" t="s">
        <v>1974</v>
      </c>
      <c r="E12" s="68" t="s">
        <v>1974</v>
      </c>
      <c r="F12" s="68" t="s">
        <v>1974</v>
      </c>
      <c r="G12" s="85" t="s">
        <v>1976</v>
      </c>
      <c r="H12" s="85"/>
      <c r="I12" s="85"/>
      <c r="J12" s="85"/>
      <c r="K12" s="85"/>
      <c r="L12" s="85"/>
      <c r="M12" s="85"/>
      <c r="N12" s="85"/>
      <c r="O12" s="85"/>
      <c r="P12" s="85"/>
      <c r="Q12" s="85"/>
      <c r="R12" s="85"/>
      <c r="S12" s="85"/>
      <c r="T12" s="85"/>
    </row>
    <row r="13" spans="1:20">
      <c r="A13" s="85" t="s">
        <v>1985</v>
      </c>
      <c r="B13" s="70">
        <v>2.3400000000000001E-2</v>
      </c>
      <c r="C13" s="70">
        <v>0.69369999999999998</v>
      </c>
      <c r="D13" s="70">
        <v>0.97299999999999998</v>
      </c>
      <c r="E13" s="70">
        <v>2.0000000000000001E-4</v>
      </c>
      <c r="F13" s="70">
        <v>1.04E-2</v>
      </c>
      <c r="G13" s="85"/>
      <c r="H13" s="85"/>
      <c r="I13" s="85"/>
      <c r="J13" s="85"/>
      <c r="K13" s="85"/>
      <c r="L13" s="85"/>
      <c r="M13" s="85"/>
      <c r="N13" s="85"/>
      <c r="O13" s="85"/>
      <c r="P13" s="85"/>
      <c r="Q13" s="85"/>
      <c r="R13" s="85"/>
      <c r="S13" s="85"/>
      <c r="T13" s="85"/>
    </row>
    <row r="14" spans="1:20">
      <c r="A14" s="85" t="s">
        <v>1986</v>
      </c>
      <c r="B14" s="68" t="s">
        <v>1974</v>
      </c>
      <c r="C14" s="68" t="s">
        <v>1974</v>
      </c>
      <c r="D14" s="68" t="s">
        <v>1974</v>
      </c>
      <c r="E14" s="68" t="s">
        <v>1974</v>
      </c>
      <c r="F14" s="68" t="s">
        <v>1974</v>
      </c>
      <c r="G14" s="85" t="s">
        <v>1976</v>
      </c>
      <c r="H14" s="85"/>
      <c r="I14" s="85"/>
      <c r="J14" s="85"/>
      <c r="K14" s="85"/>
      <c r="L14" s="85"/>
      <c r="M14" s="85"/>
      <c r="N14" s="85"/>
      <c r="O14" s="85"/>
      <c r="P14" s="85"/>
      <c r="Q14" s="85"/>
      <c r="R14" s="85"/>
      <c r="S14" s="85"/>
      <c r="T14" s="85"/>
    </row>
    <row r="15" spans="1:20">
      <c r="A15" s="85" t="s">
        <v>1987</v>
      </c>
      <c r="B15" s="70">
        <v>0.2099</v>
      </c>
      <c r="C15" s="70">
        <v>0.65269999999999995</v>
      </c>
      <c r="D15" s="70">
        <v>0.74770000000000003</v>
      </c>
      <c r="E15" s="70">
        <v>2.5000000000000001E-3</v>
      </c>
      <c r="F15" s="70">
        <v>1.17E-2</v>
      </c>
      <c r="G15" s="85"/>
      <c r="H15" s="85"/>
      <c r="I15" s="85"/>
      <c r="J15" s="85"/>
      <c r="K15" s="85"/>
      <c r="L15" s="85"/>
      <c r="M15" s="85"/>
      <c r="N15" s="85"/>
      <c r="O15" s="85"/>
      <c r="P15" s="85"/>
      <c r="Q15" s="85"/>
      <c r="R15" s="85"/>
      <c r="S15" s="85"/>
      <c r="T15" s="85"/>
    </row>
    <row r="16" spans="1:20">
      <c r="A16" s="85" t="s">
        <v>150</v>
      </c>
      <c r="B16" s="68" t="s">
        <v>1974</v>
      </c>
      <c r="C16" s="68" t="s">
        <v>1974</v>
      </c>
      <c r="D16" s="68" t="s">
        <v>1974</v>
      </c>
      <c r="E16" s="68" t="s">
        <v>1974</v>
      </c>
      <c r="F16" s="68" t="s">
        <v>1974</v>
      </c>
      <c r="G16" s="85" t="s">
        <v>1976</v>
      </c>
      <c r="H16" s="85"/>
      <c r="I16" s="85"/>
      <c r="J16" s="85"/>
      <c r="K16" s="85"/>
      <c r="L16" s="85"/>
      <c r="M16" s="85"/>
      <c r="N16" s="85"/>
      <c r="O16" s="85"/>
      <c r="P16" s="85"/>
      <c r="Q16" s="85"/>
      <c r="R16" s="85"/>
      <c r="S16" s="85"/>
      <c r="T16" s="85"/>
    </row>
    <row r="17" spans="1:7">
      <c r="A17" s="85" t="s">
        <v>156</v>
      </c>
      <c r="B17" s="70">
        <v>0.95609999999999995</v>
      </c>
      <c r="C17" s="70">
        <v>3.1199999999999999E-2</v>
      </c>
      <c r="D17" s="70">
        <v>5.8499999999999998E-206</v>
      </c>
      <c r="E17" s="70">
        <v>4.9108999999999998</v>
      </c>
      <c r="F17" s="70">
        <v>5.1364000000000001</v>
      </c>
      <c r="G17" s="85"/>
    </row>
    <row r="18" spans="1:7">
      <c r="A18" s="85" t="s">
        <v>160</v>
      </c>
      <c r="B18" s="68" t="s">
        <v>1974</v>
      </c>
      <c r="C18" s="68" t="s">
        <v>1974</v>
      </c>
      <c r="D18" s="68" t="s">
        <v>1974</v>
      </c>
      <c r="E18" s="68" t="s">
        <v>1974</v>
      </c>
      <c r="F18" s="68" t="s">
        <v>1974</v>
      </c>
      <c r="G18" s="85" t="s">
        <v>1976</v>
      </c>
    </row>
    <row r="19" spans="1:7" ht="15.75" thickBot="1">
      <c r="A19" s="69" t="s">
        <v>163</v>
      </c>
      <c r="B19" s="94" t="s">
        <v>1974</v>
      </c>
      <c r="C19" s="94" t="s">
        <v>1974</v>
      </c>
      <c r="D19" s="94" t="s">
        <v>1974</v>
      </c>
      <c r="E19" s="94" t="s">
        <v>1974</v>
      </c>
      <c r="F19" s="94" t="s">
        <v>1974</v>
      </c>
      <c r="G19" s="69" t="s">
        <v>1977</v>
      </c>
    </row>
    <row r="20" spans="1:7">
      <c r="A20" s="85"/>
      <c r="B20" s="85"/>
      <c r="C20" s="85"/>
      <c r="D20" s="85"/>
      <c r="E20" s="85"/>
      <c r="F20" s="85"/>
      <c r="G20" s="85"/>
    </row>
    <row r="21" spans="1:7" ht="18">
      <c r="A21" s="93" t="s">
        <v>1979</v>
      </c>
      <c r="B21" s="85"/>
      <c r="C21" s="85"/>
      <c r="D21" s="85"/>
      <c r="E21" s="85"/>
      <c r="F21" s="89">
        <v>0.94040000000000001</v>
      </c>
      <c r="G21" s="85"/>
    </row>
    <row r="22" spans="1:7" ht="18">
      <c r="A22" s="93" t="s">
        <v>1980</v>
      </c>
      <c r="B22" s="85"/>
      <c r="C22" s="85"/>
      <c r="D22" s="85"/>
      <c r="E22" s="85"/>
      <c r="F22" s="89">
        <v>0.19543350000000001</v>
      </c>
      <c r="G22" s="85"/>
    </row>
  </sheetData>
  <mergeCells count="1">
    <mergeCell ref="A1:T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C9798-BD01-456B-9242-57F6C1676230}">
  <dimension ref="A1:T11"/>
  <sheetViews>
    <sheetView workbookViewId="0">
      <selection activeCell="D4" sqref="D4"/>
    </sheetView>
  </sheetViews>
  <sheetFormatPr defaultRowHeight="15"/>
  <cols>
    <col min="7" max="7" width="17.7109375" bestFit="1" customWidth="1"/>
  </cols>
  <sheetData>
    <row r="1" spans="1:20" ht="15.75">
      <c r="A1" s="199" t="s">
        <v>19</v>
      </c>
      <c r="B1" s="198"/>
      <c r="C1" s="198"/>
      <c r="D1" s="198"/>
      <c r="E1" s="198"/>
      <c r="F1" s="198"/>
      <c r="G1" s="198"/>
      <c r="H1" s="198"/>
      <c r="I1" s="198"/>
      <c r="J1" s="198"/>
      <c r="K1" s="198"/>
      <c r="L1" s="198"/>
      <c r="M1" s="198"/>
      <c r="N1" s="198"/>
      <c r="O1" s="198"/>
      <c r="P1" s="198"/>
      <c r="Q1" s="198"/>
      <c r="R1" s="198"/>
      <c r="S1" s="198"/>
      <c r="T1" s="198"/>
    </row>
    <row r="2" spans="1:20" ht="15.75" thickBot="1">
      <c r="A2" s="85"/>
      <c r="B2" s="85"/>
      <c r="C2" s="85"/>
      <c r="D2" s="85"/>
      <c r="E2" s="85"/>
      <c r="F2" s="85"/>
      <c r="G2" s="85"/>
      <c r="H2" s="85"/>
      <c r="I2" s="85"/>
      <c r="J2" s="85"/>
      <c r="K2" s="85"/>
      <c r="L2" s="85"/>
      <c r="M2" s="85"/>
      <c r="N2" s="85"/>
      <c r="O2" s="85"/>
      <c r="P2" s="85"/>
      <c r="Q2" s="85"/>
      <c r="R2" s="85"/>
      <c r="S2" s="85"/>
      <c r="T2" s="85"/>
    </row>
    <row r="3" spans="1:20" ht="28.5" thickTop="1" thickBot="1">
      <c r="A3" s="60" t="s">
        <v>1967</v>
      </c>
      <c r="B3" s="90" t="s">
        <v>1968</v>
      </c>
      <c r="C3" s="91" t="s">
        <v>1969</v>
      </c>
      <c r="D3" s="90" t="s">
        <v>1970</v>
      </c>
      <c r="E3" s="90" t="s">
        <v>1971</v>
      </c>
      <c r="F3" s="90" t="s">
        <v>1972</v>
      </c>
      <c r="G3" s="90" t="s">
        <v>1973</v>
      </c>
      <c r="H3" s="85"/>
      <c r="I3" s="85"/>
      <c r="J3" s="85"/>
      <c r="K3" s="85"/>
      <c r="L3" s="85"/>
      <c r="M3" s="85"/>
      <c r="N3" s="85"/>
      <c r="O3" s="85"/>
      <c r="P3" s="85"/>
      <c r="Q3" s="85"/>
      <c r="R3" s="85"/>
      <c r="S3" s="85"/>
      <c r="T3" s="85"/>
    </row>
    <row r="4" spans="1:20" ht="15.75" thickTop="1">
      <c r="A4" s="85" t="s">
        <v>80</v>
      </c>
      <c r="B4" s="68" t="s">
        <v>1974</v>
      </c>
      <c r="C4" s="68" t="s">
        <v>1974</v>
      </c>
      <c r="D4" s="68" t="s">
        <v>1974</v>
      </c>
      <c r="E4" s="68" t="s">
        <v>1974</v>
      </c>
      <c r="F4" s="68" t="s">
        <v>1974</v>
      </c>
      <c r="G4" s="85" t="s">
        <v>1976</v>
      </c>
      <c r="H4" s="85"/>
      <c r="I4" s="85"/>
      <c r="J4" s="85"/>
      <c r="K4" s="85"/>
      <c r="L4" s="85"/>
      <c r="M4" s="85"/>
      <c r="N4" s="85"/>
      <c r="O4" s="85"/>
      <c r="P4" s="85"/>
      <c r="Q4" s="85"/>
      <c r="R4" s="85"/>
      <c r="S4" s="85"/>
      <c r="T4" s="85"/>
    </row>
    <row r="5" spans="1:20">
      <c r="A5" s="85" t="s">
        <v>102</v>
      </c>
      <c r="B5" s="70">
        <v>0.45879999999999999</v>
      </c>
      <c r="C5" s="70">
        <v>0.18629999999999999</v>
      </c>
      <c r="D5" s="70">
        <v>1.38E-2</v>
      </c>
      <c r="E5" s="70">
        <v>6.6100000000000006E-2</v>
      </c>
      <c r="F5" s="70">
        <v>0.14410000000000001</v>
      </c>
      <c r="G5" s="85"/>
      <c r="H5" s="85"/>
      <c r="I5" s="85"/>
      <c r="J5" s="85"/>
      <c r="K5" s="85"/>
      <c r="L5" s="85"/>
      <c r="M5" s="85"/>
      <c r="N5" s="85"/>
      <c r="O5" s="85"/>
      <c r="P5" s="85"/>
      <c r="Q5" s="85"/>
      <c r="R5" s="85"/>
      <c r="S5" s="85"/>
      <c r="T5" s="85"/>
    </row>
    <row r="6" spans="1:20">
      <c r="A6" s="85" t="s">
        <v>1988</v>
      </c>
      <c r="B6" s="70" t="s">
        <v>1974</v>
      </c>
      <c r="C6" s="70" t="s">
        <v>1974</v>
      </c>
      <c r="D6" s="70" t="s">
        <v>1974</v>
      </c>
      <c r="E6" s="70" t="s">
        <v>1974</v>
      </c>
      <c r="F6" s="70" t="s">
        <v>1974</v>
      </c>
      <c r="G6" s="85" t="s">
        <v>1976</v>
      </c>
      <c r="H6" s="85"/>
      <c r="I6" s="85"/>
      <c r="J6" s="85"/>
      <c r="K6" s="85"/>
      <c r="L6" s="85"/>
      <c r="M6" s="85"/>
      <c r="N6" s="85"/>
      <c r="O6" s="85"/>
      <c r="P6" s="85"/>
      <c r="Q6" s="85"/>
      <c r="R6" s="85"/>
      <c r="S6" s="85"/>
      <c r="T6" s="85"/>
    </row>
    <row r="7" spans="1:20">
      <c r="A7" s="85" t="s">
        <v>1989</v>
      </c>
      <c r="B7" s="70" t="s">
        <v>1974</v>
      </c>
      <c r="C7" s="70" t="s">
        <v>1974</v>
      </c>
      <c r="D7" s="70" t="s">
        <v>1974</v>
      </c>
      <c r="E7" s="70" t="s">
        <v>1974</v>
      </c>
      <c r="F7" s="70" t="s">
        <v>1974</v>
      </c>
      <c r="G7" s="85" t="s">
        <v>1976</v>
      </c>
      <c r="H7" s="85"/>
      <c r="I7" s="85"/>
      <c r="J7" s="85"/>
      <c r="K7" s="85"/>
      <c r="L7" s="85"/>
      <c r="M7" s="85"/>
      <c r="N7" s="85"/>
      <c r="O7" s="85"/>
      <c r="P7" s="85"/>
      <c r="Q7" s="85"/>
      <c r="R7" s="85"/>
      <c r="S7" s="85"/>
      <c r="T7" s="85"/>
    </row>
    <row r="8" spans="1:20">
      <c r="A8" s="85" t="s">
        <v>134</v>
      </c>
      <c r="B8" s="70" t="s">
        <v>1974</v>
      </c>
      <c r="C8" s="70" t="s">
        <v>1974</v>
      </c>
      <c r="D8" s="70" t="s">
        <v>1974</v>
      </c>
      <c r="E8" s="70" t="s">
        <v>1974</v>
      </c>
      <c r="F8" s="70" t="s">
        <v>1974</v>
      </c>
      <c r="G8" s="85" t="s">
        <v>1977</v>
      </c>
      <c r="H8" s="85"/>
      <c r="I8" s="85"/>
      <c r="J8" s="85"/>
      <c r="K8" s="85"/>
      <c r="L8" s="85"/>
      <c r="M8" s="85"/>
      <c r="N8" s="85"/>
      <c r="O8" s="85"/>
      <c r="P8" s="85"/>
      <c r="Q8" s="85"/>
      <c r="R8" s="85"/>
      <c r="S8" s="85"/>
      <c r="T8" s="85"/>
    </row>
    <row r="9" spans="1:20" ht="15.75" thickBot="1">
      <c r="A9" s="69" t="s">
        <v>156</v>
      </c>
      <c r="B9" s="92">
        <v>0.90749999999999997</v>
      </c>
      <c r="C9" s="92">
        <v>3.2300000000000002E-2</v>
      </c>
      <c r="D9" s="92">
        <v>4.4699999999999997E-174</v>
      </c>
      <c r="E9" s="92">
        <v>4.3491999999999997</v>
      </c>
      <c r="F9" s="92">
        <v>4.7925000000000004</v>
      </c>
      <c r="G9" s="69"/>
      <c r="H9" s="85"/>
      <c r="I9" s="85"/>
      <c r="J9" s="85"/>
      <c r="K9" s="85"/>
      <c r="L9" s="85"/>
      <c r="M9" s="85"/>
      <c r="N9" s="85"/>
      <c r="O9" s="85"/>
      <c r="P9" s="85"/>
      <c r="Q9" s="85"/>
      <c r="R9" s="85"/>
      <c r="S9" s="85"/>
      <c r="T9" s="85"/>
    </row>
    <row r="10" spans="1:20" ht="18">
      <c r="A10" s="93" t="s">
        <v>1979</v>
      </c>
      <c r="B10" s="85"/>
      <c r="C10" s="85"/>
      <c r="D10" s="85"/>
      <c r="E10" s="89">
        <v>0.89439999999999997</v>
      </c>
      <c r="F10" s="85"/>
      <c r="G10" s="85"/>
      <c r="H10" s="85"/>
      <c r="I10" s="85"/>
      <c r="J10" s="85"/>
      <c r="K10" s="85"/>
      <c r="L10" s="85"/>
      <c r="M10" s="85"/>
      <c r="N10" s="85"/>
      <c r="O10" s="85"/>
      <c r="P10" s="85"/>
      <c r="Q10" s="85"/>
      <c r="R10" s="85"/>
      <c r="S10" s="85"/>
      <c r="T10" s="85"/>
    </row>
    <row r="11" spans="1:20" ht="18">
      <c r="A11" s="93" t="s">
        <v>1980</v>
      </c>
      <c r="B11" s="85"/>
      <c r="C11" s="85"/>
      <c r="D11" s="85"/>
      <c r="E11" s="89">
        <v>0.31830000000000003</v>
      </c>
      <c r="F11" s="85"/>
      <c r="G11" s="85"/>
      <c r="H11" s="85"/>
      <c r="I11" s="85"/>
      <c r="J11" s="85"/>
      <c r="K11" s="85"/>
      <c r="L11" s="85"/>
      <c r="M11" s="85"/>
      <c r="N11" s="85"/>
      <c r="O11" s="85"/>
      <c r="P11" s="85"/>
      <c r="Q11" s="85"/>
      <c r="R11" s="85"/>
      <c r="S11" s="85"/>
      <c r="T11" s="85"/>
    </row>
  </sheetData>
  <mergeCells count="1">
    <mergeCell ref="A1:T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26"/>
  <sheetViews>
    <sheetView workbookViewId="0">
      <selection sqref="A1:T1"/>
    </sheetView>
  </sheetViews>
  <sheetFormatPr defaultColWidth="10.85546875" defaultRowHeight="15"/>
  <cols>
    <col min="1" max="2" width="24" customWidth="1"/>
    <col min="3" max="4" width="10" customWidth="1"/>
    <col min="5" max="50" width="50" customWidth="1"/>
  </cols>
  <sheetData>
    <row r="1" spans="1:20" ht="15.75">
      <c r="A1" s="197" t="s">
        <v>20</v>
      </c>
      <c r="B1" s="198"/>
      <c r="C1" s="198"/>
      <c r="D1" s="198"/>
      <c r="E1" s="198"/>
      <c r="F1" s="198"/>
      <c r="G1" s="198"/>
      <c r="H1" s="198"/>
      <c r="I1" s="198"/>
      <c r="J1" s="198"/>
      <c r="K1" s="198"/>
      <c r="L1" s="198"/>
      <c r="M1" s="198"/>
      <c r="N1" s="198"/>
      <c r="O1" s="198"/>
      <c r="P1" s="198"/>
      <c r="Q1" s="198"/>
      <c r="R1" s="198"/>
      <c r="S1" s="198"/>
      <c r="T1" s="198"/>
    </row>
    <row r="3" spans="1:20">
      <c r="A3" s="60" t="s">
        <v>1826</v>
      </c>
      <c r="B3" s="60" t="s">
        <v>1827</v>
      </c>
      <c r="C3" s="60" t="s">
        <v>1828</v>
      </c>
      <c r="D3" s="60" t="s">
        <v>568</v>
      </c>
      <c r="E3" s="85"/>
      <c r="F3" s="85"/>
      <c r="G3" s="85"/>
      <c r="H3" s="85"/>
      <c r="I3" s="85"/>
      <c r="J3" s="85"/>
      <c r="K3" s="85"/>
      <c r="L3" s="85"/>
      <c r="M3" s="85"/>
      <c r="N3" s="85"/>
      <c r="O3" s="85"/>
      <c r="P3" s="85"/>
      <c r="Q3" s="85"/>
      <c r="R3" s="85"/>
      <c r="S3" s="85"/>
      <c r="T3" s="85"/>
    </row>
    <row r="4" spans="1:20">
      <c r="A4" s="85" t="s">
        <v>1990</v>
      </c>
      <c r="B4" s="85" t="s">
        <v>1991</v>
      </c>
      <c r="C4" s="85" t="s">
        <v>1992</v>
      </c>
      <c r="D4" s="85" t="s">
        <v>1993</v>
      </c>
      <c r="E4" s="85"/>
      <c r="F4" s="85"/>
      <c r="G4" s="85"/>
      <c r="H4" s="85"/>
      <c r="I4" s="85"/>
      <c r="J4" s="85"/>
      <c r="K4" s="85"/>
      <c r="L4" s="85"/>
      <c r="M4" s="85"/>
      <c r="N4" s="85"/>
      <c r="O4" s="85"/>
      <c r="P4" s="85"/>
      <c r="Q4" s="85"/>
      <c r="R4" s="85"/>
      <c r="S4" s="85"/>
      <c r="T4" s="85"/>
    </row>
    <row r="5" spans="1:20">
      <c r="A5" s="85" t="s">
        <v>1990</v>
      </c>
      <c r="B5" s="85" t="s">
        <v>1994</v>
      </c>
      <c r="C5" s="85" t="s">
        <v>1995</v>
      </c>
      <c r="D5" s="85" t="s">
        <v>886</v>
      </c>
      <c r="E5" s="85"/>
      <c r="F5" s="85"/>
      <c r="G5" s="85"/>
      <c r="H5" s="85"/>
      <c r="I5" s="85"/>
      <c r="J5" s="85"/>
      <c r="K5" s="85"/>
      <c r="L5" s="85"/>
      <c r="M5" s="85"/>
      <c r="N5" s="85"/>
      <c r="O5" s="85"/>
      <c r="P5" s="85"/>
      <c r="Q5" s="85"/>
      <c r="R5" s="85"/>
      <c r="S5" s="85"/>
      <c r="T5" s="85"/>
    </row>
    <row r="6" spans="1:20">
      <c r="A6" s="85" t="s">
        <v>1990</v>
      </c>
      <c r="B6" s="85" t="s">
        <v>1996</v>
      </c>
      <c r="C6" s="85" t="s">
        <v>1997</v>
      </c>
      <c r="D6" s="85" t="s">
        <v>737</v>
      </c>
      <c r="E6" s="85"/>
      <c r="F6" s="85"/>
      <c r="G6" s="85"/>
      <c r="H6" s="85"/>
      <c r="I6" s="85"/>
      <c r="J6" s="85"/>
      <c r="K6" s="85"/>
      <c r="L6" s="85"/>
      <c r="M6" s="85"/>
      <c r="N6" s="85"/>
      <c r="O6" s="85"/>
      <c r="P6" s="85"/>
      <c r="Q6" s="85"/>
      <c r="R6" s="85"/>
      <c r="S6" s="85"/>
      <c r="T6" s="85"/>
    </row>
    <row r="7" spans="1:20">
      <c r="A7" s="85" t="s">
        <v>1990</v>
      </c>
      <c r="B7" s="85" t="s">
        <v>1998</v>
      </c>
      <c r="C7" s="85" t="s">
        <v>1999</v>
      </c>
      <c r="D7" s="85" t="s">
        <v>2000</v>
      </c>
      <c r="E7" s="85"/>
      <c r="F7" s="85"/>
      <c r="G7" s="85"/>
      <c r="H7" s="85"/>
      <c r="I7" s="85"/>
      <c r="J7" s="85"/>
      <c r="K7" s="85"/>
      <c r="L7" s="85"/>
      <c r="M7" s="85"/>
      <c r="N7" s="85"/>
      <c r="O7" s="85"/>
      <c r="P7" s="85"/>
      <c r="Q7" s="85"/>
      <c r="R7" s="85"/>
      <c r="S7" s="85"/>
      <c r="T7" s="85"/>
    </row>
    <row r="8" spans="1:20">
      <c r="A8" s="85" t="s">
        <v>1990</v>
      </c>
      <c r="B8" s="85" t="s">
        <v>2001</v>
      </c>
      <c r="C8" s="85" t="s">
        <v>2002</v>
      </c>
      <c r="D8" s="85" t="s">
        <v>1285</v>
      </c>
      <c r="E8" s="85"/>
      <c r="F8" s="85"/>
      <c r="G8" s="85"/>
      <c r="H8" s="85"/>
      <c r="I8" s="85"/>
      <c r="J8" s="85"/>
      <c r="K8" s="85"/>
      <c r="L8" s="85"/>
      <c r="M8" s="85"/>
      <c r="N8" s="85"/>
      <c r="O8" s="85"/>
      <c r="P8" s="85"/>
      <c r="Q8" s="85"/>
      <c r="R8" s="85"/>
      <c r="S8" s="85"/>
      <c r="T8" s="85"/>
    </row>
    <row r="9" spans="1:20">
      <c r="A9" s="85" t="s">
        <v>2003</v>
      </c>
      <c r="B9" s="85" t="s">
        <v>1990</v>
      </c>
      <c r="C9" s="85" t="s">
        <v>2004</v>
      </c>
      <c r="D9" s="85" t="s">
        <v>2005</v>
      </c>
      <c r="E9" s="85"/>
      <c r="F9" s="85"/>
      <c r="G9" s="85"/>
      <c r="H9" s="85"/>
      <c r="I9" s="85"/>
      <c r="J9" s="85"/>
      <c r="K9" s="85"/>
      <c r="L9" s="85"/>
      <c r="M9" s="85"/>
      <c r="N9" s="85"/>
      <c r="O9" s="85"/>
      <c r="P9" s="85"/>
      <c r="Q9" s="85"/>
      <c r="R9" s="85"/>
      <c r="S9" s="85"/>
      <c r="T9" s="85"/>
    </row>
    <row r="10" spans="1:20">
      <c r="A10" s="85" t="s">
        <v>2003</v>
      </c>
      <c r="B10" s="85" t="s">
        <v>1991</v>
      </c>
      <c r="C10" s="85" t="s">
        <v>2006</v>
      </c>
      <c r="D10" s="85" t="s">
        <v>2007</v>
      </c>
      <c r="E10" s="85"/>
      <c r="F10" s="85"/>
      <c r="G10" s="85"/>
      <c r="H10" s="85"/>
      <c r="I10" s="85"/>
      <c r="J10" s="85"/>
      <c r="K10" s="85"/>
      <c r="L10" s="85"/>
      <c r="M10" s="85"/>
      <c r="N10" s="85"/>
      <c r="O10" s="85"/>
      <c r="P10" s="85"/>
      <c r="Q10" s="85"/>
      <c r="R10" s="85"/>
      <c r="S10" s="85"/>
      <c r="T10" s="85"/>
    </row>
    <row r="11" spans="1:20">
      <c r="A11" s="85" t="s">
        <v>2003</v>
      </c>
      <c r="B11" s="85" t="s">
        <v>1994</v>
      </c>
      <c r="C11" s="85" t="s">
        <v>2008</v>
      </c>
      <c r="D11" s="85" t="s">
        <v>2009</v>
      </c>
      <c r="E11" s="85"/>
      <c r="F11" s="85"/>
      <c r="G11" s="85"/>
      <c r="H11" s="85"/>
      <c r="I11" s="85"/>
      <c r="J11" s="85"/>
      <c r="K11" s="85"/>
      <c r="L11" s="85"/>
      <c r="M11" s="85"/>
      <c r="N11" s="85"/>
      <c r="O11" s="85"/>
      <c r="P11" s="85"/>
      <c r="Q11" s="85"/>
      <c r="R11" s="85"/>
      <c r="S11" s="85"/>
      <c r="T11" s="85"/>
    </row>
    <row r="12" spans="1:20">
      <c r="A12" s="85" t="s">
        <v>2003</v>
      </c>
      <c r="B12" s="85" t="s">
        <v>1996</v>
      </c>
      <c r="C12" s="85" t="s">
        <v>2010</v>
      </c>
      <c r="D12" s="85" t="s">
        <v>2011</v>
      </c>
      <c r="E12" s="85"/>
      <c r="F12" s="85"/>
      <c r="G12" s="85"/>
      <c r="H12" s="85"/>
      <c r="I12" s="85"/>
      <c r="J12" s="85"/>
      <c r="K12" s="85"/>
      <c r="L12" s="85"/>
      <c r="M12" s="85"/>
      <c r="N12" s="85"/>
      <c r="O12" s="85"/>
      <c r="P12" s="85"/>
      <c r="Q12" s="85"/>
      <c r="R12" s="85"/>
      <c r="S12" s="85"/>
      <c r="T12" s="85"/>
    </row>
    <row r="13" spans="1:20">
      <c r="A13" s="85" t="s">
        <v>2003</v>
      </c>
      <c r="B13" s="85" t="s">
        <v>1998</v>
      </c>
      <c r="C13" s="85" t="s">
        <v>2012</v>
      </c>
      <c r="D13" s="85" t="s">
        <v>2013</v>
      </c>
      <c r="E13" s="85"/>
      <c r="F13" s="85"/>
      <c r="G13" s="85"/>
      <c r="H13" s="85"/>
      <c r="I13" s="85"/>
      <c r="J13" s="85"/>
      <c r="K13" s="85"/>
      <c r="L13" s="85"/>
      <c r="M13" s="85"/>
      <c r="N13" s="85"/>
      <c r="O13" s="85"/>
      <c r="P13" s="85"/>
      <c r="Q13" s="85"/>
      <c r="R13" s="85"/>
      <c r="S13" s="85"/>
      <c r="T13" s="85"/>
    </row>
    <row r="14" spans="1:20">
      <c r="A14" s="85" t="s">
        <v>2003</v>
      </c>
      <c r="B14" s="85" t="s">
        <v>2001</v>
      </c>
      <c r="C14" s="85" t="s">
        <v>2014</v>
      </c>
      <c r="D14" s="85" t="s">
        <v>2015</v>
      </c>
      <c r="E14" s="85"/>
      <c r="F14" s="85"/>
      <c r="G14" s="85"/>
      <c r="H14" s="85"/>
      <c r="I14" s="85"/>
      <c r="J14" s="85"/>
      <c r="K14" s="85"/>
      <c r="L14" s="85"/>
      <c r="M14" s="85"/>
      <c r="N14" s="85"/>
      <c r="O14" s="85"/>
      <c r="P14" s="85"/>
      <c r="Q14" s="85"/>
      <c r="R14" s="85"/>
      <c r="S14" s="85"/>
      <c r="T14" s="85"/>
    </row>
    <row r="15" spans="1:20">
      <c r="A15" s="85" t="s">
        <v>1991</v>
      </c>
      <c r="B15" s="85" t="s">
        <v>1994</v>
      </c>
      <c r="C15" s="85" t="s">
        <v>2016</v>
      </c>
      <c r="D15" s="85" t="s">
        <v>2017</v>
      </c>
      <c r="E15" s="85"/>
      <c r="F15" s="85"/>
      <c r="G15" s="85"/>
      <c r="H15" s="85"/>
      <c r="I15" s="85"/>
      <c r="J15" s="85"/>
      <c r="K15" s="85"/>
      <c r="L15" s="85"/>
      <c r="M15" s="85"/>
      <c r="N15" s="85"/>
      <c r="O15" s="85"/>
      <c r="P15" s="85"/>
      <c r="Q15" s="85"/>
      <c r="R15" s="85"/>
      <c r="S15" s="85"/>
      <c r="T15" s="85"/>
    </row>
    <row r="16" spans="1:20">
      <c r="A16" s="85" t="s">
        <v>1991</v>
      </c>
      <c r="B16" s="85" t="s">
        <v>1996</v>
      </c>
      <c r="C16" s="85" t="s">
        <v>2018</v>
      </c>
      <c r="D16" s="85" t="s">
        <v>2019</v>
      </c>
      <c r="E16" s="85"/>
      <c r="F16" s="85"/>
      <c r="G16" s="85"/>
      <c r="H16" s="85"/>
      <c r="I16" s="85"/>
      <c r="J16" s="85"/>
      <c r="K16" s="85"/>
      <c r="L16" s="85"/>
      <c r="M16" s="85"/>
      <c r="N16" s="85"/>
      <c r="O16" s="85"/>
      <c r="P16" s="85"/>
      <c r="Q16" s="85"/>
      <c r="R16" s="85"/>
      <c r="S16" s="85"/>
      <c r="T16" s="85"/>
    </row>
    <row r="17" spans="1:4">
      <c r="A17" s="85" t="s">
        <v>1991</v>
      </c>
      <c r="B17" s="85" t="s">
        <v>1998</v>
      </c>
      <c r="C17" s="85" t="s">
        <v>2020</v>
      </c>
      <c r="D17" s="85" t="s">
        <v>2021</v>
      </c>
    </row>
    <row r="18" spans="1:4">
      <c r="A18" s="85" t="s">
        <v>1991</v>
      </c>
      <c r="B18" s="85" t="s">
        <v>2001</v>
      </c>
      <c r="C18" s="85" t="s">
        <v>2022</v>
      </c>
      <c r="D18" s="85" t="s">
        <v>2023</v>
      </c>
    </row>
    <row r="19" spans="1:4">
      <c r="A19" s="85" t="s">
        <v>1996</v>
      </c>
      <c r="B19" s="85" t="s">
        <v>1994</v>
      </c>
      <c r="C19" s="85" t="s">
        <v>2024</v>
      </c>
      <c r="D19" s="85" t="s">
        <v>2025</v>
      </c>
    </row>
    <row r="20" spans="1:4">
      <c r="A20" s="85" t="s">
        <v>1996</v>
      </c>
      <c r="B20" s="85" t="s">
        <v>1998</v>
      </c>
      <c r="C20" s="85" t="s">
        <v>2026</v>
      </c>
      <c r="D20" s="85" t="s">
        <v>2027</v>
      </c>
    </row>
    <row r="21" spans="1:4">
      <c r="A21" s="85" t="s">
        <v>1998</v>
      </c>
      <c r="B21" s="85" t="s">
        <v>1994</v>
      </c>
      <c r="C21" s="85" t="s">
        <v>2028</v>
      </c>
      <c r="D21" s="85" t="s">
        <v>2029</v>
      </c>
    </row>
    <row r="22" spans="1:4">
      <c r="A22" s="85" t="s">
        <v>2001</v>
      </c>
      <c r="B22" s="85" t="s">
        <v>1994</v>
      </c>
      <c r="C22" s="85" t="s">
        <v>2030</v>
      </c>
      <c r="D22" s="85" t="s">
        <v>2031</v>
      </c>
    </row>
    <row r="23" spans="1:4">
      <c r="A23" s="85" t="s">
        <v>2001</v>
      </c>
      <c r="B23" s="85" t="s">
        <v>1996</v>
      </c>
      <c r="C23" s="85" t="s">
        <v>2032</v>
      </c>
      <c r="D23" s="85" t="s">
        <v>2033</v>
      </c>
    </row>
    <row r="24" spans="1:4">
      <c r="A24" s="85" t="s">
        <v>2001</v>
      </c>
      <c r="B24" s="85" t="s">
        <v>1998</v>
      </c>
      <c r="C24" s="85" t="s">
        <v>2034</v>
      </c>
      <c r="D24" s="85" t="s">
        <v>2035</v>
      </c>
    </row>
    <row r="25" spans="1:4">
      <c r="A25" s="62"/>
      <c r="B25" s="62"/>
      <c r="C25" s="62"/>
      <c r="D25" s="62"/>
    </row>
    <row r="26" spans="1:4">
      <c r="A26" s="61" t="s">
        <v>2036</v>
      </c>
      <c r="B26" s="85"/>
      <c r="C26" s="85"/>
      <c r="D26" s="85"/>
    </row>
  </sheetData>
  <mergeCells count="1">
    <mergeCell ref="A1:T1"/>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6"/>
  <sheetViews>
    <sheetView workbookViewId="0">
      <selection sqref="A1:T1"/>
    </sheetView>
  </sheetViews>
  <sheetFormatPr defaultColWidth="10.85546875" defaultRowHeight="15"/>
  <cols>
    <col min="1" max="1" width="14" customWidth="1"/>
    <col min="18" max="50" width="50" customWidth="1"/>
  </cols>
  <sheetData>
    <row r="1" spans="1:20" ht="15.75">
      <c r="A1" s="197" t="s">
        <v>21</v>
      </c>
      <c r="B1" s="198"/>
      <c r="C1" s="198"/>
      <c r="D1" s="198"/>
      <c r="E1" s="198"/>
      <c r="F1" s="198"/>
      <c r="G1" s="198"/>
      <c r="H1" s="198"/>
      <c r="I1" s="198"/>
      <c r="J1" s="198"/>
      <c r="K1" s="198"/>
      <c r="L1" s="198"/>
      <c r="M1" s="198"/>
      <c r="N1" s="198"/>
      <c r="O1" s="198"/>
      <c r="P1" s="198"/>
      <c r="Q1" s="198"/>
      <c r="R1" s="198"/>
      <c r="S1" s="198"/>
      <c r="T1" s="198"/>
    </row>
    <row r="3" spans="1:20" ht="26.25">
      <c r="A3" s="60" t="s">
        <v>1749</v>
      </c>
      <c r="B3" s="60" t="s">
        <v>390</v>
      </c>
      <c r="C3" s="60" t="s">
        <v>391</v>
      </c>
      <c r="D3" s="60" t="s">
        <v>392</v>
      </c>
      <c r="E3" s="60" t="s">
        <v>393</v>
      </c>
      <c r="F3" s="60" t="s">
        <v>394</v>
      </c>
      <c r="G3" s="60" t="s">
        <v>395</v>
      </c>
      <c r="H3" s="60" t="s">
        <v>396</v>
      </c>
      <c r="I3" s="60" t="s">
        <v>397</v>
      </c>
      <c r="J3" s="60" t="s">
        <v>563</v>
      </c>
      <c r="K3" s="60" t="s">
        <v>564</v>
      </c>
      <c r="L3" s="60" t="s">
        <v>565</v>
      </c>
      <c r="M3" s="60" t="s">
        <v>2037</v>
      </c>
      <c r="N3" s="60" t="s">
        <v>567</v>
      </c>
      <c r="O3" s="60" t="s">
        <v>568</v>
      </c>
      <c r="P3" s="60" t="s">
        <v>569</v>
      </c>
      <c r="Q3" s="60" t="s">
        <v>570</v>
      </c>
      <c r="R3" s="85"/>
      <c r="S3" s="85"/>
      <c r="T3" s="85"/>
    </row>
    <row r="4" spans="1:20">
      <c r="A4" s="85" t="s">
        <v>2038</v>
      </c>
      <c r="B4" s="85">
        <v>1</v>
      </c>
      <c r="C4" s="85">
        <v>16</v>
      </c>
      <c r="D4" s="85">
        <v>89659511</v>
      </c>
      <c r="E4" s="85">
        <v>90122562</v>
      </c>
      <c r="F4" s="85">
        <v>109</v>
      </c>
      <c r="G4" s="85">
        <v>87</v>
      </c>
      <c r="H4" s="85">
        <v>3</v>
      </c>
      <c r="I4" s="85">
        <v>1</v>
      </c>
      <c r="J4" s="85">
        <v>89893375</v>
      </c>
      <c r="K4" s="85" t="s">
        <v>578</v>
      </c>
      <c r="L4" s="85" t="s">
        <v>572</v>
      </c>
      <c r="M4" s="85">
        <v>0.2263</v>
      </c>
      <c r="N4" s="85">
        <v>-1.32E-2</v>
      </c>
      <c r="O4" s="85">
        <v>2.0999999999999999E-3</v>
      </c>
      <c r="P4" s="85" t="s">
        <v>2039</v>
      </c>
      <c r="Q4" s="85">
        <v>624228.18000000005</v>
      </c>
      <c r="R4" s="85"/>
      <c r="S4" s="85"/>
      <c r="T4" s="85"/>
    </row>
    <row r="5" spans="1:20">
      <c r="A5" s="62"/>
      <c r="B5" s="62"/>
      <c r="C5" s="62"/>
      <c r="D5" s="62"/>
      <c r="E5" s="62"/>
      <c r="F5" s="62"/>
      <c r="G5" s="62"/>
      <c r="H5" s="62"/>
      <c r="I5" s="62"/>
      <c r="J5" s="62"/>
      <c r="K5" s="62"/>
      <c r="L5" s="62"/>
      <c r="M5" s="62"/>
      <c r="N5" s="62"/>
      <c r="O5" s="62"/>
      <c r="P5" s="62"/>
      <c r="Q5" s="62"/>
      <c r="R5" s="85"/>
      <c r="S5" s="85"/>
      <c r="T5" s="85"/>
    </row>
    <row r="6" spans="1:20">
      <c r="A6" s="61" t="s">
        <v>1825</v>
      </c>
      <c r="B6" s="85"/>
      <c r="C6" s="85"/>
      <c r="D6" s="85"/>
      <c r="E6" s="85"/>
      <c r="F6" s="85"/>
      <c r="G6" s="85"/>
      <c r="H6" s="85"/>
      <c r="I6" s="85"/>
      <c r="J6" s="85"/>
      <c r="K6" s="85"/>
      <c r="L6" s="85"/>
      <c r="M6" s="85"/>
      <c r="N6" s="85"/>
      <c r="O6" s="85"/>
      <c r="P6" s="85"/>
      <c r="Q6" s="85"/>
      <c r="R6" s="85"/>
      <c r="S6" s="85"/>
      <c r="T6" s="85"/>
    </row>
  </sheetData>
  <mergeCells count="1">
    <mergeCell ref="A1:T1"/>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7"/>
  <sheetViews>
    <sheetView workbookViewId="0">
      <selection sqref="A1:T1"/>
    </sheetView>
  </sheetViews>
  <sheetFormatPr defaultColWidth="10.85546875" defaultRowHeight="15"/>
  <cols>
    <col min="1" max="1" width="37" customWidth="1"/>
    <col min="2" max="2" width="16" customWidth="1"/>
    <col min="3" max="3" width="14" customWidth="1"/>
    <col min="4" max="4" width="17" customWidth="1"/>
    <col min="5" max="6" width="12" customWidth="1"/>
    <col min="7" max="7" width="9" customWidth="1"/>
    <col min="8" max="50" width="50" customWidth="1"/>
  </cols>
  <sheetData>
    <row r="1" spans="1:20" ht="15.75">
      <c r="A1" s="197" t="s">
        <v>22</v>
      </c>
      <c r="B1" s="198"/>
      <c r="C1" s="198"/>
      <c r="D1" s="198"/>
      <c r="E1" s="198"/>
      <c r="F1" s="198"/>
      <c r="G1" s="198"/>
      <c r="H1" s="198"/>
      <c r="I1" s="198"/>
      <c r="J1" s="198"/>
      <c r="K1" s="198"/>
      <c r="L1" s="198"/>
      <c r="M1" s="198"/>
      <c r="N1" s="198"/>
      <c r="O1" s="198"/>
      <c r="P1" s="198"/>
      <c r="Q1" s="198"/>
      <c r="R1" s="198"/>
      <c r="S1" s="198"/>
      <c r="T1" s="198"/>
    </row>
    <row r="3" spans="1:20">
      <c r="A3" s="60" t="s">
        <v>250</v>
      </c>
      <c r="B3" s="60" t="s">
        <v>1859</v>
      </c>
      <c r="C3" s="60" t="s">
        <v>2040</v>
      </c>
      <c r="D3" s="60" t="s">
        <v>2041</v>
      </c>
      <c r="E3" s="60" t="s">
        <v>2042</v>
      </c>
      <c r="F3" s="60" t="s">
        <v>2043</v>
      </c>
      <c r="G3" s="60" t="s">
        <v>1757</v>
      </c>
      <c r="H3" s="85"/>
      <c r="I3" s="85"/>
      <c r="J3" s="85"/>
      <c r="K3" s="85"/>
      <c r="L3" s="85"/>
      <c r="M3" s="85"/>
      <c r="N3" s="85"/>
      <c r="O3" s="85"/>
      <c r="P3" s="85"/>
      <c r="Q3" s="85"/>
      <c r="R3" s="85"/>
      <c r="S3" s="85"/>
      <c r="T3" s="85"/>
    </row>
    <row r="4" spans="1:20">
      <c r="A4" s="85" t="s">
        <v>2044</v>
      </c>
      <c r="B4" s="85" t="s">
        <v>201</v>
      </c>
      <c r="C4" s="85" t="s">
        <v>1772</v>
      </c>
      <c r="D4" s="85" t="s">
        <v>2045</v>
      </c>
      <c r="E4" s="85" t="s">
        <v>2046</v>
      </c>
      <c r="F4" s="85" t="s">
        <v>2047</v>
      </c>
      <c r="G4" s="85">
        <v>6171</v>
      </c>
      <c r="H4" s="85"/>
      <c r="I4" s="85"/>
      <c r="J4" s="85"/>
      <c r="K4" s="85"/>
      <c r="L4" s="85"/>
      <c r="M4" s="85"/>
      <c r="N4" s="85"/>
      <c r="O4" s="85"/>
      <c r="P4" s="85"/>
      <c r="Q4" s="85"/>
      <c r="R4" s="85"/>
      <c r="S4" s="85"/>
      <c r="T4" s="85"/>
    </row>
    <row r="5" spans="1:20">
      <c r="A5" s="85" t="s">
        <v>2044</v>
      </c>
      <c r="B5" s="85" t="s">
        <v>201</v>
      </c>
      <c r="C5" s="85" t="s">
        <v>2048</v>
      </c>
      <c r="D5" s="85" t="s">
        <v>2049</v>
      </c>
      <c r="E5" s="85" t="s">
        <v>2050</v>
      </c>
      <c r="F5" s="85" t="s">
        <v>2051</v>
      </c>
      <c r="G5" s="85">
        <v>6171</v>
      </c>
      <c r="H5" s="85"/>
      <c r="I5" s="85"/>
      <c r="J5" s="85"/>
      <c r="K5" s="85"/>
      <c r="L5" s="85"/>
      <c r="M5" s="85"/>
      <c r="N5" s="85"/>
      <c r="O5" s="85"/>
      <c r="P5" s="85"/>
      <c r="Q5" s="85"/>
      <c r="R5" s="85"/>
      <c r="S5" s="85"/>
      <c r="T5" s="85"/>
    </row>
    <row r="6" spans="1:20">
      <c r="A6" s="85" t="s">
        <v>154</v>
      </c>
      <c r="B6" s="85" t="s">
        <v>56</v>
      </c>
      <c r="C6" s="85" t="s">
        <v>1772</v>
      </c>
      <c r="D6" s="85" t="s">
        <v>2052</v>
      </c>
      <c r="E6" s="85" t="s">
        <v>2053</v>
      </c>
      <c r="F6" s="85" t="s">
        <v>2054</v>
      </c>
      <c r="G6" s="85">
        <v>15655</v>
      </c>
      <c r="H6" s="85"/>
      <c r="I6" s="85"/>
      <c r="J6" s="85"/>
      <c r="K6" s="85"/>
      <c r="L6" s="85"/>
      <c r="M6" s="85"/>
      <c r="N6" s="85"/>
      <c r="O6" s="85"/>
      <c r="P6" s="85"/>
      <c r="Q6" s="85"/>
      <c r="R6" s="85"/>
      <c r="S6" s="85"/>
      <c r="T6" s="85"/>
    </row>
    <row r="7" spans="1:20">
      <c r="A7" s="85" t="s">
        <v>154</v>
      </c>
      <c r="B7" s="85" t="s">
        <v>56</v>
      </c>
      <c r="C7" s="85" t="s">
        <v>2048</v>
      </c>
      <c r="D7" s="85" t="s">
        <v>2055</v>
      </c>
      <c r="E7" s="85" t="s">
        <v>2056</v>
      </c>
      <c r="F7" s="85" t="s">
        <v>2057</v>
      </c>
      <c r="G7" s="85">
        <v>15655</v>
      </c>
      <c r="H7" s="85"/>
      <c r="I7" s="85"/>
      <c r="J7" s="85"/>
      <c r="K7" s="85"/>
      <c r="L7" s="85"/>
      <c r="M7" s="85"/>
      <c r="N7" s="85"/>
      <c r="O7" s="85"/>
      <c r="P7" s="85"/>
      <c r="Q7" s="85"/>
      <c r="R7" s="85"/>
      <c r="S7" s="85"/>
      <c r="T7" s="85"/>
    </row>
    <row r="8" spans="1:20">
      <c r="A8" s="85" t="s">
        <v>154</v>
      </c>
      <c r="B8" s="85" t="s">
        <v>201</v>
      </c>
      <c r="C8" s="85" t="s">
        <v>1772</v>
      </c>
      <c r="D8" s="85" t="s">
        <v>2058</v>
      </c>
      <c r="E8" s="85" t="s">
        <v>2059</v>
      </c>
      <c r="F8" s="85" t="s">
        <v>2060</v>
      </c>
      <c r="G8" s="85">
        <v>24946</v>
      </c>
      <c r="H8" s="85"/>
      <c r="I8" s="85"/>
      <c r="J8" s="85"/>
      <c r="K8" s="85"/>
      <c r="L8" s="85"/>
      <c r="M8" s="85"/>
      <c r="N8" s="85"/>
      <c r="O8" s="85"/>
      <c r="P8" s="85"/>
      <c r="Q8" s="85"/>
      <c r="R8" s="85"/>
      <c r="S8" s="85"/>
      <c r="T8" s="85"/>
    </row>
    <row r="9" spans="1:20">
      <c r="A9" s="85" t="s">
        <v>154</v>
      </c>
      <c r="B9" s="85" t="s">
        <v>201</v>
      </c>
      <c r="C9" s="85" t="s">
        <v>2048</v>
      </c>
      <c r="D9" s="85" t="s">
        <v>2061</v>
      </c>
      <c r="E9" s="85" t="s">
        <v>2062</v>
      </c>
      <c r="F9" s="85" t="s">
        <v>2063</v>
      </c>
      <c r="G9" s="85">
        <v>24946</v>
      </c>
      <c r="H9" s="85"/>
      <c r="I9" s="85"/>
      <c r="J9" s="85"/>
      <c r="K9" s="85"/>
      <c r="L9" s="85"/>
      <c r="M9" s="85"/>
      <c r="N9" s="85"/>
      <c r="O9" s="85"/>
      <c r="P9" s="85"/>
      <c r="Q9" s="85"/>
      <c r="R9" s="85"/>
      <c r="S9" s="85"/>
      <c r="T9" s="85"/>
    </row>
    <row r="10" spans="1:20">
      <c r="A10" s="85" t="s">
        <v>154</v>
      </c>
      <c r="B10" s="85" t="s">
        <v>57</v>
      </c>
      <c r="C10" s="85" t="s">
        <v>1772</v>
      </c>
      <c r="D10" s="85" t="s">
        <v>2064</v>
      </c>
      <c r="E10" s="85" t="s">
        <v>2065</v>
      </c>
      <c r="F10" s="85" t="s">
        <v>2066</v>
      </c>
      <c r="G10" s="85">
        <v>19245</v>
      </c>
      <c r="H10" s="85"/>
      <c r="I10" s="85"/>
      <c r="J10" s="85"/>
      <c r="K10" s="85"/>
      <c r="L10" s="85"/>
      <c r="M10" s="85"/>
      <c r="N10" s="85"/>
      <c r="O10" s="85"/>
      <c r="P10" s="85"/>
      <c r="Q10" s="85"/>
      <c r="R10" s="85"/>
      <c r="S10" s="85"/>
      <c r="T10" s="85"/>
    </row>
    <row r="11" spans="1:20">
      <c r="A11" s="85" t="s">
        <v>154</v>
      </c>
      <c r="B11" s="85" t="s">
        <v>57</v>
      </c>
      <c r="C11" s="85" t="s">
        <v>2048</v>
      </c>
      <c r="D11" s="85" t="s">
        <v>2067</v>
      </c>
      <c r="E11" s="85" t="s">
        <v>2068</v>
      </c>
      <c r="F11" s="85" t="s">
        <v>2069</v>
      </c>
      <c r="G11" s="85">
        <v>19245</v>
      </c>
      <c r="H11" s="85"/>
      <c r="I11" s="85"/>
      <c r="J11" s="85"/>
      <c r="K11" s="85"/>
      <c r="L11" s="85"/>
      <c r="M11" s="85"/>
      <c r="N11" s="85"/>
      <c r="O11" s="85"/>
      <c r="P11" s="85"/>
      <c r="Q11" s="85"/>
      <c r="R11" s="85"/>
      <c r="S11" s="85"/>
      <c r="T11" s="85"/>
    </row>
    <row r="12" spans="1:20">
      <c r="A12" s="85" t="s">
        <v>2070</v>
      </c>
      <c r="B12" s="85" t="s">
        <v>56</v>
      </c>
      <c r="C12" s="85" t="s">
        <v>1772</v>
      </c>
      <c r="D12" s="85" t="s">
        <v>2071</v>
      </c>
      <c r="E12" s="85" t="s">
        <v>2072</v>
      </c>
      <c r="F12" s="85" t="s">
        <v>2073</v>
      </c>
      <c r="G12" s="85">
        <v>18303</v>
      </c>
      <c r="H12" s="85"/>
      <c r="I12" s="85"/>
      <c r="J12" s="85"/>
      <c r="K12" s="85"/>
      <c r="L12" s="85"/>
      <c r="M12" s="85"/>
      <c r="N12" s="85"/>
      <c r="O12" s="85"/>
      <c r="P12" s="85"/>
      <c r="Q12" s="85"/>
      <c r="R12" s="85"/>
      <c r="S12" s="85"/>
      <c r="T12" s="85"/>
    </row>
    <row r="13" spans="1:20">
      <c r="A13" s="85" t="s">
        <v>2070</v>
      </c>
      <c r="B13" s="85" t="s">
        <v>56</v>
      </c>
      <c r="C13" s="85" t="s">
        <v>2048</v>
      </c>
      <c r="D13" s="85" t="s">
        <v>2074</v>
      </c>
      <c r="E13" s="85" t="s">
        <v>2075</v>
      </c>
      <c r="F13" s="85" t="s">
        <v>2076</v>
      </c>
      <c r="G13" s="85">
        <v>18303</v>
      </c>
      <c r="H13" s="85"/>
      <c r="I13" s="85"/>
      <c r="J13" s="85"/>
      <c r="K13" s="85"/>
      <c r="L13" s="85"/>
      <c r="M13" s="85"/>
      <c r="N13" s="85"/>
      <c r="O13" s="85"/>
      <c r="P13" s="85"/>
      <c r="Q13" s="85"/>
      <c r="R13" s="85"/>
      <c r="S13" s="85"/>
      <c r="T13" s="85"/>
    </row>
    <row r="14" spans="1:20">
      <c r="A14" s="85" t="s">
        <v>2070</v>
      </c>
      <c r="B14" s="85" t="s">
        <v>57</v>
      </c>
      <c r="C14" s="85" t="s">
        <v>1772</v>
      </c>
      <c r="D14" s="85" t="s">
        <v>2077</v>
      </c>
      <c r="E14" s="85" t="s">
        <v>2078</v>
      </c>
      <c r="F14" s="85" t="s">
        <v>2079</v>
      </c>
      <c r="G14" s="85">
        <v>15556</v>
      </c>
      <c r="H14" s="85"/>
      <c r="I14" s="85"/>
      <c r="J14" s="85"/>
      <c r="K14" s="85"/>
      <c r="L14" s="85"/>
      <c r="M14" s="85"/>
      <c r="N14" s="85"/>
      <c r="O14" s="85"/>
      <c r="P14" s="85"/>
      <c r="Q14" s="85"/>
      <c r="R14" s="85"/>
      <c r="S14" s="85"/>
      <c r="T14" s="85"/>
    </row>
    <row r="15" spans="1:20">
      <c r="A15" s="85" t="s">
        <v>2070</v>
      </c>
      <c r="B15" s="85" t="s">
        <v>57</v>
      </c>
      <c r="C15" s="85" t="s">
        <v>2048</v>
      </c>
      <c r="D15" s="85" t="s">
        <v>2080</v>
      </c>
      <c r="E15" s="85" t="s">
        <v>2081</v>
      </c>
      <c r="F15" s="85" t="s">
        <v>2082</v>
      </c>
      <c r="G15" s="85">
        <v>15556</v>
      </c>
      <c r="H15" s="85"/>
      <c r="I15" s="85"/>
      <c r="J15" s="85"/>
      <c r="K15" s="85"/>
      <c r="L15" s="85"/>
      <c r="M15" s="85"/>
      <c r="N15" s="85"/>
      <c r="O15" s="85"/>
      <c r="P15" s="85"/>
      <c r="Q15" s="85"/>
      <c r="R15" s="85"/>
      <c r="S15" s="85"/>
      <c r="T15" s="85"/>
    </row>
    <row r="16" spans="1:20">
      <c r="A16" s="62"/>
      <c r="B16" s="62"/>
      <c r="C16" s="62"/>
      <c r="D16" s="62"/>
      <c r="E16" s="62"/>
      <c r="F16" s="62"/>
      <c r="G16" s="62"/>
      <c r="H16" s="85"/>
      <c r="I16" s="85"/>
      <c r="J16" s="85"/>
      <c r="K16" s="85"/>
      <c r="L16" s="85"/>
      <c r="M16" s="85"/>
      <c r="N16" s="85"/>
      <c r="O16" s="85"/>
      <c r="P16" s="85"/>
      <c r="Q16" s="85"/>
      <c r="R16" s="85"/>
      <c r="S16" s="85"/>
      <c r="T16" s="85"/>
    </row>
    <row r="17" spans="1:1">
      <c r="A17" s="61" t="s">
        <v>2083</v>
      </c>
    </row>
  </sheetData>
  <mergeCells count="1">
    <mergeCell ref="A1:T1"/>
  </mergeCell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1"/>
  <sheetViews>
    <sheetView workbookViewId="0"/>
  </sheetViews>
  <sheetFormatPr defaultColWidth="10.85546875" defaultRowHeight="15"/>
  <cols>
    <col min="1" max="1" width="16" customWidth="1"/>
    <col min="2" max="2" width="14" customWidth="1"/>
    <col min="3" max="3" width="10" customWidth="1"/>
    <col min="4" max="4" width="17" customWidth="1"/>
    <col min="5" max="6" width="12" customWidth="1"/>
    <col min="9" max="50" width="50" customWidth="1"/>
  </cols>
  <sheetData>
    <row r="1" spans="1:20" ht="15.75">
      <c r="A1" s="197" t="s">
        <v>23</v>
      </c>
      <c r="B1" s="198"/>
      <c r="C1" s="198"/>
      <c r="D1" s="198"/>
      <c r="E1" s="198"/>
      <c r="F1" s="198"/>
      <c r="G1" s="198"/>
      <c r="H1" s="198"/>
      <c r="I1" s="198"/>
      <c r="J1" s="198"/>
      <c r="K1" s="198"/>
      <c r="L1" s="198"/>
      <c r="M1" s="198"/>
      <c r="N1" s="198"/>
      <c r="O1" s="198"/>
      <c r="P1" s="198"/>
      <c r="Q1" s="198"/>
      <c r="R1" s="198"/>
      <c r="S1" s="198"/>
      <c r="T1" s="198"/>
    </row>
    <row r="3" spans="1:20">
      <c r="A3" s="60" t="s">
        <v>1859</v>
      </c>
      <c r="B3" s="60" t="s">
        <v>2040</v>
      </c>
      <c r="C3" s="60" t="s">
        <v>2084</v>
      </c>
      <c r="D3" s="60" t="s">
        <v>2041</v>
      </c>
      <c r="E3" s="60" t="s">
        <v>2042</v>
      </c>
      <c r="F3" s="60" t="s">
        <v>2043</v>
      </c>
      <c r="G3" s="60" t="s">
        <v>2085</v>
      </c>
      <c r="H3" s="60" t="s">
        <v>1757</v>
      </c>
      <c r="I3" s="85"/>
      <c r="J3" s="85"/>
      <c r="K3" s="85"/>
      <c r="L3" s="85"/>
      <c r="M3" s="85"/>
      <c r="N3" s="85"/>
      <c r="O3" s="85"/>
      <c r="P3" s="85"/>
      <c r="Q3" s="85"/>
      <c r="R3" s="85"/>
      <c r="S3" s="85"/>
      <c r="T3" s="85"/>
    </row>
    <row r="4" spans="1:20">
      <c r="A4" s="85" t="s">
        <v>56</v>
      </c>
      <c r="B4" s="85" t="s">
        <v>1772</v>
      </c>
      <c r="C4" s="85" t="s">
        <v>2048</v>
      </c>
      <c r="D4" s="85">
        <v>1.0580000000000001E-2</v>
      </c>
      <c r="E4" s="85" t="s">
        <v>2086</v>
      </c>
      <c r="F4" s="85" t="s">
        <v>2087</v>
      </c>
      <c r="G4" s="85" t="s">
        <v>2088</v>
      </c>
      <c r="H4" s="85">
        <v>18269</v>
      </c>
      <c r="I4" s="85"/>
      <c r="J4" s="85"/>
      <c r="K4" s="85"/>
      <c r="L4" s="85"/>
      <c r="M4" s="85"/>
      <c r="N4" s="85"/>
      <c r="O4" s="85"/>
      <c r="P4" s="85"/>
      <c r="Q4" s="85"/>
      <c r="R4" s="85"/>
      <c r="S4" s="85"/>
      <c r="T4" s="85"/>
    </row>
    <row r="5" spans="1:20">
      <c r="A5" s="85" t="s">
        <v>56</v>
      </c>
      <c r="B5" s="85" t="s">
        <v>2048</v>
      </c>
      <c r="C5" s="85" t="s">
        <v>2048</v>
      </c>
      <c r="D5" s="85">
        <v>6.79E-3</v>
      </c>
      <c r="E5" s="85" t="s">
        <v>2089</v>
      </c>
      <c r="F5" s="85" t="s">
        <v>2090</v>
      </c>
      <c r="G5" s="85" t="s">
        <v>2091</v>
      </c>
      <c r="H5" s="85">
        <v>18269</v>
      </c>
      <c r="I5" s="85"/>
      <c r="J5" s="85"/>
      <c r="K5" s="85"/>
      <c r="L5" s="85"/>
      <c r="M5" s="85"/>
      <c r="N5" s="85"/>
      <c r="O5" s="85"/>
      <c r="P5" s="85"/>
      <c r="Q5" s="85"/>
      <c r="R5" s="85"/>
      <c r="S5" s="85"/>
      <c r="T5" s="85"/>
    </row>
    <row r="6" spans="1:20">
      <c r="A6" s="85" t="s">
        <v>56</v>
      </c>
      <c r="B6" s="85" t="s">
        <v>1772</v>
      </c>
      <c r="C6" s="85" t="s">
        <v>2092</v>
      </c>
      <c r="D6" s="85">
        <v>5.9500000000000004E-3</v>
      </c>
      <c r="E6" s="85" t="s">
        <v>2093</v>
      </c>
      <c r="F6" s="85" t="s">
        <v>2094</v>
      </c>
      <c r="G6" s="85" t="s">
        <v>2095</v>
      </c>
      <c r="H6" s="85">
        <v>18303</v>
      </c>
      <c r="I6" s="85"/>
      <c r="J6" s="85"/>
      <c r="K6" s="85"/>
      <c r="L6" s="85"/>
      <c r="M6" s="85"/>
      <c r="N6" s="85"/>
      <c r="O6" s="85"/>
      <c r="P6" s="85"/>
      <c r="Q6" s="85"/>
      <c r="R6" s="85"/>
      <c r="S6" s="85"/>
      <c r="T6" s="85"/>
    </row>
    <row r="7" spans="1:20">
      <c r="A7" s="85" t="s">
        <v>57</v>
      </c>
      <c r="B7" s="85" t="s">
        <v>1772</v>
      </c>
      <c r="C7" s="85" t="s">
        <v>2048</v>
      </c>
      <c r="D7" s="85">
        <v>6.0499999999999998E-3</v>
      </c>
      <c r="E7" s="85" t="s">
        <v>2096</v>
      </c>
      <c r="F7" s="85" t="s">
        <v>2097</v>
      </c>
      <c r="G7" s="85" t="s">
        <v>2098</v>
      </c>
      <c r="H7" s="85">
        <v>15493</v>
      </c>
      <c r="I7" s="85"/>
      <c r="J7" s="85"/>
      <c r="K7" s="85"/>
      <c r="L7" s="85"/>
      <c r="M7" s="85"/>
      <c r="N7" s="85"/>
      <c r="O7" s="85"/>
      <c r="P7" s="85"/>
      <c r="Q7" s="85"/>
      <c r="R7" s="85"/>
      <c r="S7" s="85"/>
      <c r="T7" s="85"/>
    </row>
    <row r="8" spans="1:20">
      <c r="A8" s="85" t="s">
        <v>57</v>
      </c>
      <c r="B8" s="85" t="s">
        <v>2048</v>
      </c>
      <c r="C8" s="85" t="s">
        <v>2048</v>
      </c>
      <c r="D8" s="85">
        <v>6.2199999999999998E-3</v>
      </c>
      <c r="E8" s="85" t="s">
        <v>2099</v>
      </c>
      <c r="F8" s="85" t="s">
        <v>2100</v>
      </c>
      <c r="G8" s="85" t="s">
        <v>2101</v>
      </c>
      <c r="H8" s="85">
        <v>15493</v>
      </c>
      <c r="I8" s="85"/>
      <c r="J8" s="85"/>
      <c r="K8" s="85"/>
      <c r="L8" s="85"/>
      <c r="M8" s="85"/>
      <c r="N8" s="85"/>
      <c r="O8" s="85"/>
      <c r="P8" s="85"/>
      <c r="Q8" s="85"/>
      <c r="R8" s="85"/>
      <c r="S8" s="85"/>
      <c r="T8" s="85"/>
    </row>
    <row r="9" spans="1:20">
      <c r="A9" s="85" t="s">
        <v>57</v>
      </c>
      <c r="B9" s="85" t="s">
        <v>1772</v>
      </c>
      <c r="C9" s="85" t="s">
        <v>2092</v>
      </c>
      <c r="D9" s="85">
        <v>3.47E-3</v>
      </c>
      <c r="E9" s="85" t="s">
        <v>2102</v>
      </c>
      <c r="F9" s="85" t="s">
        <v>2103</v>
      </c>
      <c r="G9" s="85" t="s">
        <v>2104</v>
      </c>
      <c r="H9" s="85">
        <v>15556</v>
      </c>
      <c r="I9" s="85"/>
      <c r="J9" s="85"/>
      <c r="K9" s="85"/>
      <c r="L9" s="85"/>
      <c r="M9" s="85"/>
      <c r="N9" s="85"/>
      <c r="O9" s="85"/>
      <c r="P9" s="85"/>
      <c r="Q9" s="85"/>
      <c r="R9" s="85"/>
      <c r="S9" s="85"/>
      <c r="T9" s="85"/>
    </row>
    <row r="10" spans="1:20">
      <c r="A10" s="62"/>
      <c r="B10" s="62"/>
      <c r="C10" s="62"/>
      <c r="D10" s="62"/>
      <c r="E10" s="62"/>
      <c r="F10" s="62"/>
      <c r="G10" s="62"/>
      <c r="H10" s="62"/>
      <c r="I10" s="85"/>
      <c r="J10" s="85"/>
      <c r="K10" s="85"/>
      <c r="L10" s="85"/>
      <c r="M10" s="85"/>
      <c r="N10" s="85"/>
      <c r="O10" s="85"/>
      <c r="P10" s="85"/>
      <c r="Q10" s="85"/>
      <c r="R10" s="85"/>
      <c r="S10" s="85"/>
      <c r="T10" s="85"/>
    </row>
    <row r="11" spans="1:20">
      <c r="A11" s="61" t="s">
        <v>2105</v>
      </c>
      <c r="B11" s="85"/>
      <c r="C11" s="85"/>
      <c r="D11" s="85"/>
      <c r="E11" s="85"/>
      <c r="F11" s="85"/>
      <c r="G11" s="85"/>
      <c r="H11" s="85"/>
      <c r="I11" s="85"/>
      <c r="J11" s="85"/>
      <c r="K11" s="85"/>
      <c r="L11" s="85"/>
      <c r="M11" s="85"/>
      <c r="N11" s="85"/>
      <c r="O11" s="85"/>
      <c r="P11" s="85"/>
      <c r="Q11" s="85"/>
      <c r="R11" s="85"/>
      <c r="S11" s="85"/>
      <c r="T11" s="85"/>
    </row>
  </sheetData>
  <mergeCells count="1">
    <mergeCell ref="A1:T1"/>
  </mergeCell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9"/>
  <sheetViews>
    <sheetView workbookViewId="0">
      <selection activeCell="E5" sqref="E5"/>
    </sheetView>
  </sheetViews>
  <sheetFormatPr defaultColWidth="10.85546875" defaultRowHeight="15"/>
  <cols>
    <col min="1" max="1" width="16" customWidth="1"/>
    <col min="2" max="2" width="14" customWidth="1"/>
    <col min="3" max="3" width="11" customWidth="1"/>
    <col min="4" max="4" width="13" customWidth="1"/>
    <col min="8" max="50" width="50" customWidth="1"/>
  </cols>
  <sheetData>
    <row r="1" spans="1:20" ht="15.75">
      <c r="A1" s="197" t="s">
        <v>24</v>
      </c>
      <c r="B1" s="198"/>
      <c r="C1" s="198"/>
      <c r="D1" s="198"/>
      <c r="E1" s="198"/>
      <c r="F1" s="198"/>
      <c r="G1" s="198"/>
      <c r="H1" s="198"/>
      <c r="I1" s="198"/>
      <c r="J1" s="198"/>
      <c r="K1" s="198"/>
      <c r="L1" s="198"/>
      <c r="M1" s="198"/>
      <c r="N1" s="198"/>
      <c r="O1" s="198"/>
      <c r="P1" s="198"/>
      <c r="Q1" s="198"/>
      <c r="R1" s="198"/>
      <c r="S1" s="198"/>
      <c r="T1" s="198"/>
    </row>
    <row r="3" spans="1:20">
      <c r="A3" s="60" t="s">
        <v>1859</v>
      </c>
      <c r="B3" s="60" t="s">
        <v>2106</v>
      </c>
      <c r="C3" s="60" t="s">
        <v>2107</v>
      </c>
      <c r="D3" s="60" t="s">
        <v>2108</v>
      </c>
      <c r="E3" s="60" t="s">
        <v>2109</v>
      </c>
      <c r="F3" s="60" t="s">
        <v>2110</v>
      </c>
      <c r="G3" s="60" t="s">
        <v>1757</v>
      </c>
      <c r="H3" s="85"/>
      <c r="I3" s="85"/>
      <c r="J3" s="85"/>
      <c r="K3" s="85"/>
      <c r="L3" s="85"/>
      <c r="M3" s="85"/>
      <c r="N3" s="85"/>
      <c r="O3" s="85"/>
      <c r="P3" s="85"/>
      <c r="Q3" s="85"/>
      <c r="R3" s="85"/>
      <c r="S3" s="85"/>
      <c r="T3" s="85"/>
    </row>
    <row r="4" spans="1:20">
      <c r="A4" s="85" t="s">
        <v>56</v>
      </c>
      <c r="B4" s="85" t="s">
        <v>2111</v>
      </c>
      <c r="C4" s="85">
        <v>0.19342000000000001</v>
      </c>
      <c r="D4" s="85">
        <v>5.96E-3</v>
      </c>
      <c r="E4" s="85"/>
      <c r="F4" s="85"/>
      <c r="G4" s="85">
        <v>30455</v>
      </c>
      <c r="H4" s="85"/>
      <c r="I4" s="85"/>
      <c r="J4" s="85"/>
      <c r="K4" s="85"/>
      <c r="L4" s="85"/>
      <c r="M4" s="85"/>
      <c r="N4" s="85"/>
      <c r="O4" s="85"/>
      <c r="P4" s="85"/>
      <c r="Q4" s="85"/>
      <c r="R4" s="85"/>
      <c r="S4" s="85"/>
      <c r="T4" s="85"/>
    </row>
    <row r="5" spans="1:20">
      <c r="A5" s="85" t="s">
        <v>56</v>
      </c>
      <c r="B5" s="85" t="s">
        <v>2112</v>
      </c>
      <c r="C5" s="85">
        <v>9.4670000000000004E-2</v>
      </c>
      <c r="D5" s="85">
        <v>9.8300000000000002E-3</v>
      </c>
      <c r="E5" s="85">
        <v>0.48946000000000001</v>
      </c>
      <c r="F5" s="85">
        <v>4.6249999999999999E-2</v>
      </c>
      <c r="G5" s="85">
        <v>30455</v>
      </c>
      <c r="H5" s="85"/>
      <c r="I5" s="85"/>
      <c r="J5" s="85"/>
      <c r="K5" s="85"/>
      <c r="L5" s="85"/>
      <c r="M5" s="85"/>
      <c r="N5" s="85"/>
      <c r="O5" s="85"/>
      <c r="P5" s="85"/>
      <c r="Q5" s="85"/>
      <c r="R5" s="85"/>
      <c r="S5" s="85"/>
      <c r="T5" s="85"/>
    </row>
    <row r="6" spans="1:20">
      <c r="A6" s="85" t="s">
        <v>57</v>
      </c>
      <c r="B6" s="85" t="s">
        <v>2111</v>
      </c>
      <c r="C6" s="85">
        <v>0.21962000000000001</v>
      </c>
      <c r="D6" s="85">
        <v>6.6400000000000001E-3</v>
      </c>
      <c r="E6" s="85"/>
      <c r="F6" s="85"/>
      <c r="G6" s="85">
        <v>22864</v>
      </c>
      <c r="H6" s="85"/>
      <c r="I6" s="85"/>
      <c r="J6" s="85"/>
      <c r="K6" s="85"/>
      <c r="L6" s="85"/>
      <c r="M6" s="85"/>
      <c r="N6" s="85"/>
      <c r="O6" s="85"/>
      <c r="P6" s="85"/>
      <c r="Q6" s="85"/>
      <c r="R6" s="85"/>
      <c r="S6" s="85"/>
      <c r="T6" s="85"/>
    </row>
    <row r="7" spans="1:20">
      <c r="A7" s="85" t="s">
        <v>57</v>
      </c>
      <c r="B7" s="85" t="s">
        <v>2112</v>
      </c>
      <c r="C7" s="85">
        <v>0.11126999999999999</v>
      </c>
      <c r="D7" s="85">
        <v>1.141E-2</v>
      </c>
      <c r="E7" s="85">
        <v>0.50663999999999998</v>
      </c>
      <c r="F7" s="85">
        <v>4.6980000000000001E-2</v>
      </c>
      <c r="G7" s="85">
        <v>22864</v>
      </c>
      <c r="H7" s="85"/>
      <c r="I7" s="85"/>
      <c r="J7" s="85"/>
      <c r="K7" s="85"/>
      <c r="L7" s="85"/>
      <c r="M7" s="85"/>
      <c r="N7" s="85"/>
      <c r="O7" s="85"/>
      <c r="P7" s="85"/>
      <c r="Q7" s="85"/>
      <c r="R7" s="85"/>
      <c r="S7" s="85"/>
      <c r="T7" s="85"/>
    </row>
    <row r="8" spans="1:20">
      <c r="A8" s="62"/>
      <c r="B8" s="62"/>
      <c r="C8" s="62"/>
      <c r="D8" s="62"/>
      <c r="E8" s="62"/>
      <c r="F8" s="62"/>
      <c r="G8" s="62"/>
      <c r="H8" s="85"/>
      <c r="I8" s="85"/>
      <c r="J8" s="85"/>
      <c r="K8" s="85"/>
      <c r="L8" s="85"/>
      <c r="M8" s="85"/>
      <c r="N8" s="85"/>
      <c r="O8" s="85"/>
      <c r="P8" s="85"/>
      <c r="Q8" s="85"/>
      <c r="R8" s="85"/>
      <c r="S8" s="85"/>
      <c r="T8" s="85"/>
    </row>
    <row r="9" spans="1:20">
      <c r="A9" s="61" t="s">
        <v>2113</v>
      </c>
      <c r="B9" s="85"/>
      <c r="C9" s="85"/>
      <c r="D9" s="85"/>
      <c r="E9" s="85"/>
      <c r="F9" s="85"/>
      <c r="G9" s="85"/>
      <c r="H9" s="85"/>
      <c r="I9" s="85"/>
      <c r="J9" s="85"/>
      <c r="K9" s="85"/>
      <c r="L9" s="85"/>
      <c r="M9" s="85"/>
      <c r="N9" s="85"/>
      <c r="O9" s="85"/>
      <c r="P9" s="85"/>
      <c r="Q9" s="85"/>
      <c r="R9" s="85"/>
      <c r="S9" s="85"/>
      <c r="T9" s="85"/>
    </row>
  </sheetData>
  <mergeCells count="1">
    <mergeCell ref="A1:T1"/>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34"/>
  <sheetViews>
    <sheetView topLeftCell="A10" workbookViewId="0"/>
  </sheetViews>
  <sheetFormatPr defaultColWidth="10.85546875" defaultRowHeight="15"/>
  <cols>
    <col min="1" max="1" width="33" customWidth="1"/>
    <col min="2" max="2" width="21" customWidth="1"/>
    <col min="3" max="3" width="15" customWidth="1"/>
    <col min="4" max="4" width="13" customWidth="1"/>
    <col min="5" max="5" width="10" customWidth="1"/>
    <col min="6" max="6" width="20" customWidth="1"/>
    <col min="7" max="8" width="14" customWidth="1"/>
    <col min="9" max="9" width="17" customWidth="1"/>
    <col min="10" max="10" width="21" customWidth="1"/>
    <col min="11" max="11" width="15" customWidth="1"/>
    <col min="12" max="12" width="14" customWidth="1"/>
    <col min="13" max="13" width="18" customWidth="1"/>
    <col min="14" max="50" width="50" customWidth="1"/>
  </cols>
  <sheetData>
    <row r="1" spans="1:20" ht="15.75">
      <c r="A1" s="197" t="s">
        <v>25</v>
      </c>
      <c r="B1" s="198"/>
      <c r="C1" s="198"/>
      <c r="D1" s="198"/>
      <c r="E1" s="198"/>
      <c r="F1" s="198"/>
      <c r="G1" s="198"/>
      <c r="H1" s="198"/>
      <c r="I1" s="198"/>
      <c r="J1" s="198"/>
      <c r="K1" s="198"/>
      <c r="L1" s="198"/>
      <c r="M1" s="198"/>
      <c r="N1" s="198"/>
      <c r="O1" s="198"/>
      <c r="P1" s="198"/>
      <c r="Q1" s="198"/>
      <c r="R1" s="198"/>
      <c r="S1" s="198"/>
      <c r="T1" s="198"/>
    </row>
    <row r="3" spans="1:20">
      <c r="A3" s="60" t="s">
        <v>197</v>
      </c>
      <c r="B3" s="60" t="s">
        <v>2114</v>
      </c>
      <c r="C3" s="60" t="s">
        <v>2115</v>
      </c>
      <c r="D3" s="60" t="s">
        <v>2116</v>
      </c>
      <c r="E3" s="60" t="s">
        <v>2117</v>
      </c>
      <c r="F3" s="60" t="s">
        <v>2118</v>
      </c>
      <c r="G3" s="60" t="s">
        <v>2119</v>
      </c>
      <c r="H3" s="60" t="s">
        <v>2120</v>
      </c>
      <c r="I3" s="60" t="s">
        <v>2121</v>
      </c>
      <c r="J3" s="60" t="s">
        <v>2122</v>
      </c>
      <c r="K3" s="60" t="s">
        <v>2123</v>
      </c>
      <c r="L3" s="60" t="s">
        <v>2124</v>
      </c>
      <c r="M3" s="60" t="s">
        <v>2125</v>
      </c>
      <c r="N3" s="85"/>
      <c r="O3" s="85"/>
      <c r="P3" s="85"/>
      <c r="Q3" s="85"/>
      <c r="R3" s="85"/>
      <c r="S3" s="85"/>
      <c r="T3" s="85"/>
    </row>
    <row r="4" spans="1:20">
      <c r="A4" s="85" t="s">
        <v>2126</v>
      </c>
      <c r="B4" s="85">
        <v>0.2233</v>
      </c>
      <c r="C4" s="85">
        <v>3.3000000000000002E-2</v>
      </c>
      <c r="D4" s="85">
        <v>0.11609999999999999</v>
      </c>
      <c r="E4" s="85">
        <v>2.5899999999999999E-2</v>
      </c>
      <c r="F4" s="85">
        <v>0.31659999999999999</v>
      </c>
      <c r="G4" s="85">
        <v>6.2700000000000006E-2</v>
      </c>
      <c r="H4" s="85" t="s">
        <v>2127</v>
      </c>
      <c r="I4" s="85" t="s">
        <v>2128</v>
      </c>
      <c r="J4" s="85" t="s">
        <v>2129</v>
      </c>
      <c r="K4" s="85" t="s">
        <v>2130</v>
      </c>
      <c r="L4" s="85" t="s">
        <v>2131</v>
      </c>
      <c r="M4" s="85" t="s">
        <v>2132</v>
      </c>
      <c r="N4" s="85"/>
      <c r="O4" s="85"/>
      <c r="P4" s="85"/>
      <c r="Q4" s="85"/>
      <c r="R4" s="85"/>
      <c r="S4" s="85"/>
      <c r="T4" s="85"/>
    </row>
    <row r="5" spans="1:20">
      <c r="A5" s="85" t="s">
        <v>2133</v>
      </c>
      <c r="B5" s="85">
        <v>0.46179999999999999</v>
      </c>
      <c r="C5" s="85">
        <v>2.4799999999999999E-2</v>
      </c>
      <c r="D5" s="85">
        <v>0.4667</v>
      </c>
      <c r="E5" s="85">
        <v>2.29E-2</v>
      </c>
      <c r="F5" s="85">
        <v>5.2400000000000002E-2</v>
      </c>
      <c r="G5" s="85">
        <v>4.4499999999999998E-2</v>
      </c>
      <c r="H5" s="85" t="s">
        <v>2134</v>
      </c>
      <c r="I5" s="85" t="s">
        <v>2135</v>
      </c>
      <c r="J5" s="85" t="s">
        <v>2136</v>
      </c>
      <c r="K5" s="85" t="s">
        <v>1842</v>
      </c>
      <c r="L5" s="85" t="s">
        <v>2137</v>
      </c>
      <c r="M5" s="85" t="s">
        <v>2138</v>
      </c>
      <c r="N5" s="85"/>
      <c r="O5" s="85"/>
      <c r="P5" s="85"/>
      <c r="Q5" s="85"/>
      <c r="R5" s="85"/>
      <c r="S5" s="85"/>
      <c r="T5" s="85"/>
    </row>
    <row r="6" spans="1:20">
      <c r="A6" s="85" t="s">
        <v>2139</v>
      </c>
      <c r="B6" s="85">
        <v>0.62639999999999996</v>
      </c>
      <c r="C6" s="85">
        <v>1.15E-2</v>
      </c>
      <c r="D6" s="85">
        <v>0.66080000000000005</v>
      </c>
      <c r="E6" s="85">
        <v>1.0800000000000001E-2</v>
      </c>
      <c r="F6" s="85">
        <v>0.03</v>
      </c>
      <c r="G6" s="85">
        <v>3.2500000000000001E-2</v>
      </c>
      <c r="H6" s="85" t="s">
        <v>2140</v>
      </c>
      <c r="I6" s="85" t="s">
        <v>2141</v>
      </c>
      <c r="J6" s="85" t="s">
        <v>2142</v>
      </c>
      <c r="K6" s="85" t="s">
        <v>2143</v>
      </c>
      <c r="L6" s="85" t="s">
        <v>2144</v>
      </c>
      <c r="M6" s="85" t="s">
        <v>2145</v>
      </c>
      <c r="N6" s="85"/>
      <c r="O6" s="85"/>
      <c r="P6" s="85"/>
      <c r="Q6" s="85"/>
      <c r="R6" s="85"/>
      <c r="S6" s="85"/>
      <c r="T6" s="85"/>
    </row>
    <row r="7" spans="1:20">
      <c r="A7" s="85" t="s">
        <v>2146</v>
      </c>
      <c r="B7" s="85">
        <v>3.9399999999999998E-2</v>
      </c>
      <c r="C7" s="85">
        <v>2.2700000000000001E-2</v>
      </c>
      <c r="D7" s="85">
        <v>-5.1999999999999998E-3</v>
      </c>
      <c r="E7" s="85">
        <v>2.0799999999999999E-2</v>
      </c>
      <c r="F7" s="85">
        <v>0.1283</v>
      </c>
      <c r="G7" s="85">
        <v>4.0599999999999997E-2</v>
      </c>
      <c r="H7" s="85" t="s">
        <v>2147</v>
      </c>
      <c r="I7" s="85" t="s">
        <v>2148</v>
      </c>
      <c r="J7" s="85" t="s">
        <v>2149</v>
      </c>
      <c r="K7" s="85" t="s">
        <v>2150</v>
      </c>
      <c r="L7" s="85" t="s">
        <v>2151</v>
      </c>
      <c r="M7" s="85" t="s">
        <v>2152</v>
      </c>
      <c r="N7" s="85"/>
      <c r="O7" s="85"/>
      <c r="P7" s="85"/>
      <c r="Q7" s="85"/>
      <c r="R7" s="85"/>
      <c r="S7" s="85"/>
      <c r="T7" s="85"/>
    </row>
    <row r="8" spans="1:20">
      <c r="A8" s="85" t="s">
        <v>2153</v>
      </c>
      <c r="B8" s="85">
        <v>-9.6199999999999994E-2</v>
      </c>
      <c r="C8" s="85">
        <v>2.0199999999999999E-2</v>
      </c>
      <c r="D8" s="85">
        <v>-0.1283</v>
      </c>
      <c r="E8" s="85">
        <v>1.6400000000000001E-2</v>
      </c>
      <c r="F8" s="85">
        <v>5.7500000000000002E-2</v>
      </c>
      <c r="G8" s="85">
        <v>3.3300000000000003E-2</v>
      </c>
      <c r="H8" s="85" t="s">
        <v>2154</v>
      </c>
      <c r="I8" s="85" t="s">
        <v>2155</v>
      </c>
      <c r="J8" s="85" t="s">
        <v>2156</v>
      </c>
      <c r="K8" s="85" t="s">
        <v>2157</v>
      </c>
      <c r="L8" s="85" t="s">
        <v>2158</v>
      </c>
      <c r="M8" s="85" t="s">
        <v>2159</v>
      </c>
      <c r="N8" s="85"/>
      <c r="O8" s="85"/>
      <c r="P8" s="85"/>
      <c r="Q8" s="85"/>
      <c r="R8" s="85"/>
      <c r="S8" s="85"/>
      <c r="T8" s="85"/>
    </row>
    <row r="9" spans="1:20">
      <c r="A9" s="85" t="s">
        <v>2160</v>
      </c>
      <c r="B9" s="85">
        <v>0.12089999999999999</v>
      </c>
      <c r="C9" s="85">
        <v>1.8800000000000001E-2</v>
      </c>
      <c r="D9" s="85">
        <v>0.12870000000000001</v>
      </c>
      <c r="E9" s="85">
        <v>1.6E-2</v>
      </c>
      <c r="F9" s="85">
        <v>1.95E-2</v>
      </c>
      <c r="G9" s="85">
        <v>3.4500000000000003E-2</v>
      </c>
      <c r="H9" s="85" t="s">
        <v>2161</v>
      </c>
      <c r="I9" s="85" t="s">
        <v>2162</v>
      </c>
      <c r="J9" s="85" t="s">
        <v>2163</v>
      </c>
      <c r="K9" s="85" t="s">
        <v>2164</v>
      </c>
      <c r="L9" s="85" t="s">
        <v>2165</v>
      </c>
      <c r="M9" s="85" t="s">
        <v>2152</v>
      </c>
      <c r="N9" s="85"/>
      <c r="O9" s="85"/>
      <c r="P9" s="85"/>
      <c r="Q9" s="85"/>
      <c r="R9" s="85"/>
      <c r="S9" s="85"/>
      <c r="T9" s="85"/>
    </row>
    <row r="10" spans="1:20">
      <c r="A10" s="85" t="s">
        <v>2166</v>
      </c>
      <c r="B10" s="85">
        <v>0.54869999999999997</v>
      </c>
      <c r="C10" s="85">
        <v>2.46E-2</v>
      </c>
      <c r="D10" s="85">
        <v>0.60560000000000003</v>
      </c>
      <c r="E10" s="85">
        <v>2.01E-2</v>
      </c>
      <c r="F10" s="85">
        <v>-5.6399999999999999E-2</v>
      </c>
      <c r="G10" s="85">
        <v>4.3799999999999999E-2</v>
      </c>
      <c r="H10" s="85" t="s">
        <v>2167</v>
      </c>
      <c r="I10" s="85" t="s">
        <v>2168</v>
      </c>
      <c r="J10" s="85" t="s">
        <v>2169</v>
      </c>
      <c r="K10" s="85" t="s">
        <v>2170</v>
      </c>
      <c r="L10" s="85" t="s">
        <v>2171</v>
      </c>
      <c r="M10" s="85" t="s">
        <v>2172</v>
      </c>
      <c r="N10" s="85"/>
      <c r="O10" s="85"/>
      <c r="P10" s="85"/>
      <c r="Q10" s="85"/>
      <c r="R10" s="85"/>
      <c r="S10" s="85"/>
      <c r="T10" s="85"/>
    </row>
    <row r="11" spans="1:20">
      <c r="A11" s="85" t="s">
        <v>2173</v>
      </c>
      <c r="B11" s="85">
        <v>-0.46899999999999997</v>
      </c>
      <c r="C11" s="85">
        <v>2.6499999999999999E-2</v>
      </c>
      <c r="D11" s="85">
        <v>-0.47649999999999998</v>
      </c>
      <c r="E11" s="85">
        <v>2.4400000000000002E-2</v>
      </c>
      <c r="F11" s="85">
        <v>-5.6599999999999998E-2</v>
      </c>
      <c r="G11" s="85">
        <v>4.9500000000000002E-2</v>
      </c>
      <c r="H11" s="85" t="s">
        <v>2174</v>
      </c>
      <c r="I11" s="85" t="s">
        <v>2175</v>
      </c>
      <c r="J11" s="85" t="s">
        <v>2176</v>
      </c>
      <c r="K11" s="85" t="s">
        <v>2177</v>
      </c>
      <c r="L11" s="85" t="s">
        <v>2178</v>
      </c>
      <c r="M11" s="85" t="s">
        <v>2179</v>
      </c>
      <c r="N11" s="85"/>
      <c r="O11" s="85"/>
      <c r="P11" s="85"/>
      <c r="Q11" s="85"/>
      <c r="R11" s="85"/>
      <c r="S11" s="85"/>
      <c r="T11" s="85"/>
    </row>
    <row r="12" spans="1:20">
      <c r="A12" s="85" t="s">
        <v>2180</v>
      </c>
      <c r="B12" s="85">
        <v>-0.28029999999999999</v>
      </c>
      <c r="C12" s="85">
        <v>2.1600000000000001E-2</v>
      </c>
      <c r="D12" s="85">
        <v>-0.2979</v>
      </c>
      <c r="E12" s="85">
        <v>2.2700000000000001E-2</v>
      </c>
      <c r="F12" s="85">
        <v>5.7999999999999996E-3</v>
      </c>
      <c r="G12" s="85">
        <v>3.7999999999999999E-2</v>
      </c>
      <c r="H12" s="85" t="s">
        <v>2181</v>
      </c>
      <c r="I12" s="85" t="s">
        <v>2182</v>
      </c>
      <c r="J12" s="85" t="s">
        <v>2183</v>
      </c>
      <c r="K12" s="85" t="s">
        <v>2184</v>
      </c>
      <c r="L12" s="85" t="s">
        <v>2185</v>
      </c>
      <c r="M12" s="85" t="s">
        <v>2186</v>
      </c>
      <c r="N12" s="85"/>
      <c r="O12" s="85"/>
      <c r="P12" s="85"/>
      <c r="Q12" s="85"/>
      <c r="R12" s="85"/>
      <c r="S12" s="85"/>
      <c r="T12" s="85"/>
    </row>
    <row r="13" spans="1:20">
      <c r="A13" s="85" t="s">
        <v>2187</v>
      </c>
      <c r="B13" s="85">
        <v>6.1499999999999999E-2</v>
      </c>
      <c r="C13" s="85">
        <v>2.1399999999999999E-2</v>
      </c>
      <c r="D13" s="85">
        <v>3.2300000000000002E-2</v>
      </c>
      <c r="E13" s="85">
        <v>1.9099999999999999E-2</v>
      </c>
      <c r="F13" s="85">
        <v>6.9199999999999998E-2</v>
      </c>
      <c r="G13" s="85">
        <v>3.7400000000000003E-2</v>
      </c>
      <c r="H13" s="85" t="s">
        <v>2188</v>
      </c>
      <c r="I13" s="85" t="s">
        <v>2189</v>
      </c>
      <c r="J13" s="85" t="s">
        <v>2190</v>
      </c>
      <c r="K13" s="85" t="s">
        <v>2191</v>
      </c>
      <c r="L13" s="85" t="s">
        <v>2192</v>
      </c>
      <c r="M13" s="85" t="s">
        <v>2193</v>
      </c>
      <c r="N13" s="85"/>
      <c r="O13" s="85"/>
      <c r="P13" s="85"/>
      <c r="Q13" s="85"/>
      <c r="R13" s="85"/>
      <c r="S13" s="85"/>
      <c r="T13" s="85"/>
    </row>
    <row r="14" spans="1:20">
      <c r="A14" s="85" t="s">
        <v>2194</v>
      </c>
      <c r="B14" s="85">
        <v>-0.45660000000000001</v>
      </c>
      <c r="C14" s="85">
        <v>5.3999999999999999E-2</v>
      </c>
      <c r="D14" s="85">
        <v>-0.45079999999999998</v>
      </c>
      <c r="E14" s="85">
        <v>4.9799999999999997E-2</v>
      </c>
      <c r="F14" s="85">
        <v>-7.7600000000000002E-2</v>
      </c>
      <c r="G14" s="85">
        <v>7.5700000000000003E-2</v>
      </c>
      <c r="H14" s="85" t="s">
        <v>2195</v>
      </c>
      <c r="I14" s="85" t="s">
        <v>2196</v>
      </c>
      <c r="J14" s="85" t="s">
        <v>2197</v>
      </c>
      <c r="K14" s="85" t="s">
        <v>2198</v>
      </c>
      <c r="L14" s="85" t="s">
        <v>2199</v>
      </c>
      <c r="M14" s="85" t="s">
        <v>2200</v>
      </c>
      <c r="N14" s="85"/>
      <c r="O14" s="85"/>
      <c r="P14" s="85"/>
      <c r="Q14" s="85"/>
      <c r="R14" s="85"/>
      <c r="S14" s="85"/>
      <c r="T14" s="85"/>
    </row>
    <row r="15" spans="1:20">
      <c r="A15" s="85" t="s">
        <v>2201</v>
      </c>
      <c r="B15" s="85">
        <v>0.1671</v>
      </c>
      <c r="C15" s="85">
        <v>1.44E-2</v>
      </c>
      <c r="D15" s="85">
        <v>0.13109999999999999</v>
      </c>
      <c r="E15" s="85">
        <v>1.06E-2</v>
      </c>
      <c r="F15" s="85">
        <v>0.1091</v>
      </c>
      <c r="G15" s="85">
        <v>2.8899999999999999E-2</v>
      </c>
      <c r="H15" s="85" t="s">
        <v>2202</v>
      </c>
      <c r="I15" s="85" t="s">
        <v>2203</v>
      </c>
      <c r="J15" s="85" t="s">
        <v>724</v>
      </c>
      <c r="K15" s="85" t="s">
        <v>2204</v>
      </c>
      <c r="L15" s="85" t="s">
        <v>2205</v>
      </c>
      <c r="M15" s="85" t="s">
        <v>2205</v>
      </c>
      <c r="N15" s="85"/>
      <c r="O15" s="85"/>
      <c r="P15" s="85"/>
      <c r="Q15" s="85"/>
      <c r="R15" s="85"/>
      <c r="S15" s="85"/>
      <c r="T15" s="85"/>
    </row>
    <row r="16" spans="1:20">
      <c r="A16" s="85" t="s">
        <v>2206</v>
      </c>
      <c r="B16" s="85">
        <v>-0.2742</v>
      </c>
      <c r="C16" s="85">
        <v>1.49E-2</v>
      </c>
      <c r="D16" s="85">
        <v>-0.30740000000000001</v>
      </c>
      <c r="E16" s="85">
        <v>1.21E-2</v>
      </c>
      <c r="F16" s="85">
        <v>4.3700000000000003E-2</v>
      </c>
      <c r="G16" s="85">
        <v>0.03</v>
      </c>
      <c r="H16" s="85" t="s">
        <v>2207</v>
      </c>
      <c r="I16" s="85" t="s">
        <v>2208</v>
      </c>
      <c r="J16" s="85" t="s">
        <v>2209</v>
      </c>
      <c r="K16" s="85" t="s">
        <v>2210</v>
      </c>
      <c r="L16" s="85" t="s">
        <v>2211</v>
      </c>
      <c r="M16" s="85" t="s">
        <v>2212</v>
      </c>
      <c r="N16" s="85"/>
      <c r="O16" s="85"/>
      <c r="P16" s="85"/>
      <c r="Q16" s="85"/>
      <c r="R16" s="85"/>
      <c r="S16" s="85"/>
      <c r="T16" s="85"/>
    </row>
    <row r="17" spans="1:13">
      <c r="A17" s="85" t="s">
        <v>2213</v>
      </c>
      <c r="B17" s="85">
        <v>-0.29189999999999999</v>
      </c>
      <c r="C17" s="85">
        <v>1.5699999999999999E-2</v>
      </c>
      <c r="D17" s="85">
        <v>-0.31069999999999998</v>
      </c>
      <c r="E17" s="85">
        <v>1.2E-2</v>
      </c>
      <c r="F17" s="85">
        <v>-4.4999999999999997E-3</v>
      </c>
      <c r="G17" s="85">
        <v>3.1600000000000003E-2</v>
      </c>
      <c r="H17" s="85" t="s">
        <v>2182</v>
      </c>
      <c r="I17" s="85" t="s">
        <v>2182</v>
      </c>
      <c r="J17" s="85" t="s">
        <v>2214</v>
      </c>
      <c r="K17" s="85" t="s">
        <v>2215</v>
      </c>
      <c r="L17" s="85" t="s">
        <v>2216</v>
      </c>
      <c r="M17" s="85" t="s">
        <v>2217</v>
      </c>
    </row>
    <row r="18" spans="1:13">
      <c r="A18" s="85" t="s">
        <v>2218</v>
      </c>
      <c r="B18" s="85">
        <v>-0.2359</v>
      </c>
      <c r="C18" s="85">
        <v>1.89E-2</v>
      </c>
      <c r="D18" s="85">
        <v>-0.23139999999999999</v>
      </c>
      <c r="E18" s="85">
        <v>1.52E-2</v>
      </c>
      <c r="F18" s="85">
        <v>-2.46E-2</v>
      </c>
      <c r="G18" s="85">
        <v>3.2800000000000003E-2</v>
      </c>
      <c r="H18" s="85" t="s">
        <v>2219</v>
      </c>
      <c r="I18" s="85" t="s">
        <v>2220</v>
      </c>
      <c r="J18" s="85" t="s">
        <v>2221</v>
      </c>
      <c r="K18" s="85" t="s">
        <v>2222</v>
      </c>
      <c r="L18" s="85" t="s">
        <v>2223</v>
      </c>
      <c r="M18" s="85" t="s">
        <v>2224</v>
      </c>
    </row>
    <row r="19" spans="1:13">
      <c r="A19" s="85" t="s">
        <v>2225</v>
      </c>
      <c r="B19" s="85">
        <v>-0.21940000000000001</v>
      </c>
      <c r="C19" s="85">
        <v>1.95E-2</v>
      </c>
      <c r="D19" s="85">
        <v>-0.2571</v>
      </c>
      <c r="E19" s="85">
        <v>1.6299999999999999E-2</v>
      </c>
      <c r="F19" s="85">
        <v>5.0200000000000002E-2</v>
      </c>
      <c r="G19" s="85">
        <v>3.7699999999999997E-2</v>
      </c>
      <c r="H19" s="85" t="s">
        <v>2226</v>
      </c>
      <c r="I19" s="85" t="s">
        <v>2227</v>
      </c>
      <c r="J19" s="85" t="s">
        <v>2228</v>
      </c>
      <c r="K19" s="85" t="s">
        <v>2229</v>
      </c>
      <c r="L19" s="85" t="s">
        <v>2230</v>
      </c>
      <c r="M19" s="85" t="s">
        <v>2231</v>
      </c>
    </row>
    <row r="20" spans="1:13">
      <c r="A20" s="85" t="s">
        <v>2232</v>
      </c>
      <c r="B20" s="85">
        <v>-0.1593</v>
      </c>
      <c r="C20" s="85">
        <v>2.3900000000000001E-2</v>
      </c>
      <c r="D20" s="85">
        <v>-0.14599999999999999</v>
      </c>
      <c r="E20" s="85">
        <v>2.3699999999999999E-2</v>
      </c>
      <c r="F20" s="85">
        <v>-6.7699999999999996E-2</v>
      </c>
      <c r="G20" s="85">
        <v>3.7499999999999999E-2</v>
      </c>
      <c r="H20" s="85" t="s">
        <v>2233</v>
      </c>
      <c r="I20" s="85" t="s">
        <v>2234</v>
      </c>
      <c r="J20" s="85" t="s">
        <v>2235</v>
      </c>
      <c r="K20" s="85" t="s">
        <v>2236</v>
      </c>
      <c r="L20" s="85" t="s">
        <v>2237</v>
      </c>
      <c r="M20" s="85" t="s">
        <v>2238</v>
      </c>
    </row>
    <row r="21" spans="1:13">
      <c r="A21" s="85" t="s">
        <v>2239</v>
      </c>
      <c r="B21" s="85">
        <v>-0.49690000000000001</v>
      </c>
      <c r="C21" s="85">
        <v>2.52E-2</v>
      </c>
      <c r="D21" s="85">
        <v>-0.53839999999999999</v>
      </c>
      <c r="E21" s="85">
        <v>2.52E-2</v>
      </c>
      <c r="F21" s="85">
        <v>-9.7000000000000003E-3</v>
      </c>
      <c r="G21" s="85">
        <v>4.5900000000000003E-2</v>
      </c>
      <c r="H21" s="85" t="s">
        <v>2240</v>
      </c>
      <c r="I21" s="85" t="s">
        <v>2182</v>
      </c>
      <c r="J21" s="85" t="s">
        <v>2241</v>
      </c>
      <c r="K21" s="85" t="s">
        <v>2242</v>
      </c>
      <c r="L21" s="85" t="s">
        <v>2243</v>
      </c>
      <c r="M21" s="85" t="s">
        <v>2244</v>
      </c>
    </row>
    <row r="22" spans="1:13">
      <c r="A22" s="85" t="s">
        <v>2245</v>
      </c>
      <c r="B22" s="85">
        <v>7.0499999999999993E-2</v>
      </c>
      <c r="C22" s="85">
        <v>2.0899999999999998E-2</v>
      </c>
      <c r="D22" s="85">
        <v>0.114</v>
      </c>
      <c r="E22" s="85">
        <v>1.6799999999999999E-2</v>
      </c>
      <c r="F22" s="85">
        <v>-6.8199999999999997E-2</v>
      </c>
      <c r="G22" s="85">
        <v>3.6900000000000002E-2</v>
      </c>
      <c r="H22" s="85" t="s">
        <v>2246</v>
      </c>
      <c r="I22" s="85" t="s">
        <v>2189</v>
      </c>
      <c r="J22" s="85" t="s">
        <v>2247</v>
      </c>
      <c r="K22" s="85" t="s">
        <v>2248</v>
      </c>
      <c r="L22" s="85" t="s">
        <v>2249</v>
      </c>
      <c r="M22" s="85" t="s">
        <v>2250</v>
      </c>
    </row>
    <row r="23" spans="1:13">
      <c r="A23" s="85" t="s">
        <v>2251</v>
      </c>
      <c r="B23" s="85">
        <v>-4.1300000000000003E-2</v>
      </c>
      <c r="C23" s="85">
        <v>2.1499999999999998E-2</v>
      </c>
      <c r="D23" s="85">
        <v>5.5800000000000002E-2</v>
      </c>
      <c r="E23" s="85">
        <v>1.8599999999999998E-2</v>
      </c>
      <c r="F23" s="85">
        <v>-0.22850000000000001</v>
      </c>
      <c r="G23" s="85">
        <v>3.7100000000000001E-2</v>
      </c>
      <c r="H23" s="85" t="s">
        <v>2252</v>
      </c>
      <c r="I23" s="85" t="s">
        <v>2253</v>
      </c>
      <c r="J23" s="85" t="s">
        <v>2254</v>
      </c>
      <c r="K23" s="85" t="s">
        <v>2255</v>
      </c>
      <c r="L23" s="85" t="s">
        <v>2256</v>
      </c>
      <c r="M23" s="85" t="s">
        <v>2257</v>
      </c>
    </row>
    <row r="24" spans="1:13">
      <c r="A24" s="85" t="s">
        <v>2258</v>
      </c>
      <c r="B24" s="85">
        <v>6.88E-2</v>
      </c>
      <c r="C24" s="85">
        <v>3.4700000000000002E-2</v>
      </c>
      <c r="D24" s="85">
        <v>0.18099999999999999</v>
      </c>
      <c r="E24" s="85">
        <v>2.64E-2</v>
      </c>
      <c r="F24" s="85">
        <v>-0.26840000000000003</v>
      </c>
      <c r="G24" s="85">
        <v>6.4100000000000004E-2</v>
      </c>
      <c r="H24" s="85" t="s">
        <v>2259</v>
      </c>
      <c r="I24" s="85" t="s">
        <v>2260</v>
      </c>
      <c r="J24" s="85" t="s">
        <v>2261</v>
      </c>
      <c r="K24" s="85" t="s">
        <v>2262</v>
      </c>
      <c r="L24" s="85" t="s">
        <v>2263</v>
      </c>
      <c r="M24" s="85" t="s">
        <v>2264</v>
      </c>
    </row>
    <row r="25" spans="1:13">
      <c r="A25" s="85" t="s">
        <v>2265</v>
      </c>
      <c r="B25" s="85">
        <v>0.2198</v>
      </c>
      <c r="C25" s="85">
        <v>2.69E-2</v>
      </c>
      <c r="D25" s="85">
        <v>0.25790000000000002</v>
      </c>
      <c r="E25" s="85">
        <v>2.3900000000000001E-2</v>
      </c>
      <c r="F25" s="85">
        <v>-3.61E-2</v>
      </c>
      <c r="G25" s="85">
        <v>4.2099999999999999E-2</v>
      </c>
      <c r="H25" s="85" t="s">
        <v>2266</v>
      </c>
      <c r="I25" s="85" t="s">
        <v>2267</v>
      </c>
      <c r="J25" s="85" t="s">
        <v>2268</v>
      </c>
      <c r="K25" s="85" t="s">
        <v>2269</v>
      </c>
      <c r="L25" s="85" t="s">
        <v>2270</v>
      </c>
      <c r="M25" s="85" t="s">
        <v>2271</v>
      </c>
    </row>
    <row r="26" spans="1:13">
      <c r="A26" s="85" t="s">
        <v>2272</v>
      </c>
      <c r="B26" s="85">
        <v>0.15260000000000001</v>
      </c>
      <c r="C26" s="85">
        <v>4.1799999999999997E-2</v>
      </c>
      <c r="D26" s="85">
        <v>0.26769999999999999</v>
      </c>
      <c r="E26" s="85">
        <v>3.6299999999999999E-2</v>
      </c>
      <c r="F26" s="85">
        <v>-0.21909999999999999</v>
      </c>
      <c r="G26" s="85">
        <v>7.8600000000000003E-2</v>
      </c>
      <c r="H26" s="85" t="s">
        <v>2273</v>
      </c>
      <c r="I26" s="85" t="s">
        <v>2274</v>
      </c>
      <c r="J26" s="85" t="s">
        <v>2275</v>
      </c>
      <c r="K26" s="85" t="s">
        <v>2276</v>
      </c>
      <c r="L26" s="85" t="s">
        <v>2277</v>
      </c>
      <c r="M26" s="85" t="s">
        <v>2278</v>
      </c>
    </row>
    <row r="27" spans="1:13">
      <c r="A27" s="85" t="s">
        <v>2279</v>
      </c>
      <c r="B27" s="85">
        <v>-0.24260000000000001</v>
      </c>
      <c r="C27" s="85">
        <v>2.1100000000000001E-2</v>
      </c>
      <c r="D27" s="85">
        <v>-0.18859999999999999</v>
      </c>
      <c r="E27" s="85">
        <v>1.7899999999999999E-2</v>
      </c>
      <c r="F27" s="85">
        <v>-0.1522</v>
      </c>
      <c r="G27" s="85">
        <v>3.61E-2</v>
      </c>
      <c r="H27" s="85" t="s">
        <v>2280</v>
      </c>
      <c r="I27" s="85" t="s">
        <v>2260</v>
      </c>
      <c r="J27" s="85" t="s">
        <v>2281</v>
      </c>
      <c r="K27" s="85" t="s">
        <v>2282</v>
      </c>
      <c r="L27" s="85" t="s">
        <v>2283</v>
      </c>
      <c r="M27" s="85" t="s">
        <v>2284</v>
      </c>
    </row>
    <row r="28" spans="1:13">
      <c r="A28" s="85" t="s">
        <v>2285</v>
      </c>
      <c r="B28" s="85">
        <v>-0.29559999999999997</v>
      </c>
      <c r="C28" s="85">
        <v>2.98E-2</v>
      </c>
      <c r="D28" s="85">
        <v>-0.2364</v>
      </c>
      <c r="E28" s="85">
        <v>2.5000000000000001E-2</v>
      </c>
      <c r="F28" s="85">
        <v>-0.1822</v>
      </c>
      <c r="G28" s="85">
        <v>5.3499999999999999E-2</v>
      </c>
      <c r="H28" s="85" t="s">
        <v>2286</v>
      </c>
      <c r="I28" s="85" t="s">
        <v>2287</v>
      </c>
      <c r="J28" s="85" t="s">
        <v>2288</v>
      </c>
      <c r="K28" s="85" t="s">
        <v>2289</v>
      </c>
      <c r="L28" s="85" t="s">
        <v>2290</v>
      </c>
      <c r="M28" s="85" t="s">
        <v>2284</v>
      </c>
    </row>
    <row r="29" spans="1:13">
      <c r="A29" s="85" t="s">
        <v>2291</v>
      </c>
      <c r="B29" s="85">
        <v>-0.25740000000000002</v>
      </c>
      <c r="C29" s="85">
        <v>1.8800000000000001E-2</v>
      </c>
      <c r="D29" s="85">
        <v>-0.2213</v>
      </c>
      <c r="E29" s="85">
        <v>1.44E-2</v>
      </c>
      <c r="F29" s="85">
        <v>-0.1394</v>
      </c>
      <c r="G29" s="85">
        <v>3.27E-2</v>
      </c>
      <c r="H29" s="85" t="s">
        <v>2292</v>
      </c>
      <c r="I29" s="85" t="s">
        <v>2260</v>
      </c>
      <c r="J29" s="85" t="s">
        <v>2293</v>
      </c>
      <c r="K29" s="85" t="s">
        <v>2294</v>
      </c>
      <c r="L29" s="85" t="s">
        <v>2295</v>
      </c>
      <c r="M29" s="85" t="s">
        <v>2296</v>
      </c>
    </row>
    <row r="30" spans="1:13">
      <c r="A30" s="85" t="s">
        <v>2297</v>
      </c>
      <c r="B30" s="85">
        <v>-0.41460000000000002</v>
      </c>
      <c r="C30" s="85">
        <v>3.6200000000000003E-2</v>
      </c>
      <c r="D30" s="85">
        <v>-0.3821</v>
      </c>
      <c r="E30" s="85">
        <v>3.4299999999999997E-2</v>
      </c>
      <c r="F30" s="85">
        <v>-0.1482</v>
      </c>
      <c r="G30" s="85">
        <v>6.9599999999999995E-2</v>
      </c>
      <c r="H30" s="85" t="s">
        <v>2298</v>
      </c>
      <c r="I30" s="85" t="s">
        <v>2299</v>
      </c>
      <c r="J30" s="85" t="s">
        <v>2300</v>
      </c>
      <c r="K30" s="85" t="s">
        <v>2301</v>
      </c>
      <c r="L30" s="85" t="s">
        <v>2302</v>
      </c>
      <c r="M30" s="85" t="s">
        <v>2303</v>
      </c>
    </row>
    <row r="31" spans="1:13">
      <c r="A31" s="85" t="s">
        <v>2304</v>
      </c>
      <c r="B31" s="85">
        <v>-0.41320000000000001</v>
      </c>
      <c r="C31" s="85">
        <v>2.92E-2</v>
      </c>
      <c r="D31" s="85">
        <v>-0.43809999999999999</v>
      </c>
      <c r="E31" s="85">
        <v>2.5600000000000001E-2</v>
      </c>
      <c r="F31" s="85">
        <v>9.5999999999999992E-3</v>
      </c>
      <c r="G31" s="85">
        <v>5.7599999999999998E-2</v>
      </c>
      <c r="H31" s="85" t="s">
        <v>2305</v>
      </c>
      <c r="I31" s="85" t="s">
        <v>2182</v>
      </c>
      <c r="J31" s="85" t="s">
        <v>2306</v>
      </c>
      <c r="K31" s="85" t="s">
        <v>2307</v>
      </c>
      <c r="L31" s="85" t="s">
        <v>2308</v>
      </c>
      <c r="M31" s="85" t="s">
        <v>2309</v>
      </c>
    </row>
    <row r="32" spans="1:13">
      <c r="A32" s="85" t="s">
        <v>2310</v>
      </c>
      <c r="B32" s="85">
        <v>-8.8700000000000001E-2</v>
      </c>
      <c r="C32" s="85">
        <v>1.8700000000000001E-2</v>
      </c>
      <c r="D32" s="85">
        <v>-2.0500000000000001E-2</v>
      </c>
      <c r="E32" s="85">
        <v>1.7600000000000001E-2</v>
      </c>
      <c r="F32" s="85">
        <v>-0.17929999999999999</v>
      </c>
      <c r="G32" s="85">
        <v>2.9600000000000001E-2</v>
      </c>
      <c r="H32" s="85" t="s">
        <v>2311</v>
      </c>
      <c r="I32" s="85" t="s">
        <v>2312</v>
      </c>
      <c r="J32" s="85" t="s">
        <v>2313</v>
      </c>
      <c r="K32" s="85" t="s">
        <v>2314</v>
      </c>
      <c r="L32" s="85" t="s">
        <v>2315</v>
      </c>
      <c r="M32" s="85" t="s">
        <v>2316</v>
      </c>
    </row>
    <row r="33" spans="1:13">
      <c r="A33" s="62"/>
      <c r="B33" s="62"/>
      <c r="C33" s="62"/>
      <c r="D33" s="62"/>
      <c r="E33" s="62"/>
      <c r="F33" s="62"/>
      <c r="G33" s="62"/>
      <c r="H33" s="62"/>
      <c r="I33" s="62"/>
      <c r="J33" s="62"/>
      <c r="K33" s="62"/>
      <c r="L33" s="62"/>
      <c r="M33" s="62"/>
    </row>
    <row r="34" spans="1:13">
      <c r="A34" s="61" t="s">
        <v>2317</v>
      </c>
      <c r="B34" s="85"/>
      <c r="C34" s="85"/>
      <c r="D34" s="85"/>
      <c r="E34" s="85"/>
      <c r="F34" s="85"/>
      <c r="G34" s="85"/>
      <c r="H34" s="85"/>
      <c r="I34" s="85"/>
      <c r="J34" s="85"/>
      <c r="K34" s="85"/>
      <c r="L34" s="85"/>
      <c r="M34" s="85"/>
    </row>
  </sheetData>
  <mergeCells count="1">
    <mergeCell ref="A1:T1"/>
  </mergeCells>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2313"/>
  <sheetViews>
    <sheetView topLeftCell="A680" workbookViewId="0">
      <selection sqref="A1:T1"/>
    </sheetView>
  </sheetViews>
  <sheetFormatPr defaultColWidth="10.85546875" defaultRowHeight="15"/>
  <cols>
    <col min="1" max="1" width="18" customWidth="1"/>
    <col min="2" max="2" width="15" customWidth="1"/>
    <col min="3" max="3" width="12" customWidth="1"/>
    <col min="4" max="5" width="13" customWidth="1"/>
    <col min="6" max="6" width="12" customWidth="1"/>
    <col min="7" max="7" width="13" customWidth="1"/>
    <col min="8" max="8" width="7" customWidth="1"/>
    <col min="9" max="50" width="50" customWidth="1"/>
    <col min="51" max="2308" width="0.140625" customWidth="1"/>
  </cols>
  <sheetData>
    <row r="1" spans="1:20" ht="15.75">
      <c r="A1" s="197" t="s">
        <v>26</v>
      </c>
      <c r="B1" s="198"/>
      <c r="C1" s="198"/>
      <c r="D1" s="198"/>
      <c r="E1" s="198"/>
      <c r="F1" s="198"/>
      <c r="G1" s="198"/>
      <c r="H1" s="198"/>
      <c r="I1" s="198"/>
      <c r="J1" s="198"/>
      <c r="K1" s="198"/>
      <c r="L1" s="198"/>
      <c r="M1" s="198"/>
      <c r="N1" s="198"/>
      <c r="O1" s="198"/>
      <c r="P1" s="198"/>
      <c r="Q1" s="198"/>
      <c r="R1" s="198"/>
      <c r="S1" s="198"/>
      <c r="T1" s="198"/>
    </row>
    <row r="3" spans="1:20">
      <c r="A3" s="60" t="s">
        <v>2318</v>
      </c>
      <c r="B3" s="60" t="s">
        <v>2319</v>
      </c>
      <c r="C3" s="60" t="s">
        <v>391</v>
      </c>
      <c r="D3" s="60" t="s">
        <v>392</v>
      </c>
      <c r="E3" s="60" t="s">
        <v>393</v>
      </c>
      <c r="F3" s="60" t="s">
        <v>2320</v>
      </c>
      <c r="G3" s="60" t="s">
        <v>2321</v>
      </c>
      <c r="H3" s="60" t="s">
        <v>2322</v>
      </c>
      <c r="I3" s="85"/>
      <c r="J3" s="85"/>
      <c r="K3" s="85"/>
      <c r="L3" s="85"/>
      <c r="M3" s="85"/>
      <c r="N3" s="85"/>
      <c r="O3" s="85"/>
      <c r="P3" s="85"/>
      <c r="Q3" s="85"/>
      <c r="R3" s="85"/>
      <c r="S3" s="85"/>
      <c r="T3" s="85"/>
    </row>
    <row r="4" spans="1:20">
      <c r="A4" s="85" t="s">
        <v>2323</v>
      </c>
      <c r="B4" s="85" t="s">
        <v>2324</v>
      </c>
      <c r="C4" s="85">
        <v>1</v>
      </c>
      <c r="D4" s="85">
        <v>20354672</v>
      </c>
      <c r="E4" s="85">
        <v>20417683</v>
      </c>
      <c r="F4" s="85">
        <v>0</v>
      </c>
      <c r="G4" s="85">
        <v>0</v>
      </c>
      <c r="H4" s="85" t="s">
        <v>2325</v>
      </c>
      <c r="I4" s="85"/>
      <c r="J4" s="85"/>
      <c r="K4" s="85"/>
      <c r="L4" s="85"/>
      <c r="M4" s="85"/>
      <c r="N4" s="85"/>
      <c r="O4" s="85"/>
      <c r="P4" s="85"/>
      <c r="Q4" s="85"/>
      <c r="R4" s="85"/>
      <c r="S4" s="85"/>
      <c r="T4" s="85"/>
    </row>
    <row r="5" spans="1:20">
      <c r="A5" s="85" t="s">
        <v>2326</v>
      </c>
      <c r="B5" s="85" t="s">
        <v>2324</v>
      </c>
      <c r="C5" s="85">
        <v>1</v>
      </c>
      <c r="D5" s="85">
        <v>20487746</v>
      </c>
      <c r="E5" s="85">
        <v>20503917</v>
      </c>
      <c r="F5" s="85">
        <v>0</v>
      </c>
      <c r="G5" s="85">
        <v>0</v>
      </c>
      <c r="H5" s="85" t="s">
        <v>2325</v>
      </c>
      <c r="I5" s="85"/>
      <c r="J5" s="85"/>
      <c r="K5" s="85"/>
      <c r="L5" s="85"/>
      <c r="M5" s="85"/>
      <c r="N5" s="85"/>
      <c r="O5" s="85"/>
      <c r="P5" s="85"/>
      <c r="Q5" s="85"/>
      <c r="R5" s="85"/>
      <c r="S5" s="85"/>
      <c r="T5" s="85"/>
    </row>
    <row r="6" spans="1:20">
      <c r="A6" s="85" t="s">
        <v>2327</v>
      </c>
      <c r="B6" s="85" t="s">
        <v>2324</v>
      </c>
      <c r="C6" s="85">
        <v>1</v>
      </c>
      <c r="D6" s="85">
        <v>20512578</v>
      </c>
      <c r="E6" s="85">
        <v>20522541</v>
      </c>
      <c r="F6" s="85">
        <v>0</v>
      </c>
      <c r="G6" s="85">
        <v>0</v>
      </c>
      <c r="H6" s="85" t="s">
        <v>2325</v>
      </c>
      <c r="I6" s="85"/>
      <c r="J6" s="85"/>
      <c r="K6" s="85"/>
      <c r="L6" s="85"/>
      <c r="M6" s="85"/>
      <c r="N6" s="85"/>
      <c r="O6" s="85"/>
      <c r="P6" s="85"/>
      <c r="Q6" s="85"/>
      <c r="R6" s="85"/>
      <c r="S6" s="85"/>
      <c r="T6" s="85"/>
    </row>
    <row r="7" spans="1:20">
      <c r="A7" s="85" t="s">
        <v>2328</v>
      </c>
      <c r="B7" s="85" t="s">
        <v>2324</v>
      </c>
      <c r="C7" s="85">
        <v>1</v>
      </c>
      <c r="D7" s="85">
        <v>20808884</v>
      </c>
      <c r="E7" s="85">
        <v>20812713</v>
      </c>
      <c r="F7" s="85">
        <v>0</v>
      </c>
      <c r="G7" s="85">
        <v>8</v>
      </c>
      <c r="H7" s="85" t="s">
        <v>2329</v>
      </c>
      <c r="I7" s="85"/>
      <c r="J7" s="85"/>
      <c r="K7" s="85"/>
      <c r="L7" s="85"/>
      <c r="M7" s="85"/>
      <c r="N7" s="85"/>
      <c r="O7" s="85"/>
      <c r="P7" s="85"/>
      <c r="Q7" s="85"/>
      <c r="R7" s="85"/>
      <c r="S7" s="85"/>
      <c r="T7" s="85"/>
    </row>
    <row r="8" spans="1:20">
      <c r="A8" s="85" t="s">
        <v>2330</v>
      </c>
      <c r="B8" s="85" t="s">
        <v>2324</v>
      </c>
      <c r="C8" s="85">
        <v>1</v>
      </c>
      <c r="D8" s="85">
        <v>20878932</v>
      </c>
      <c r="E8" s="85">
        <v>20881512</v>
      </c>
      <c r="F8" s="85">
        <v>5</v>
      </c>
      <c r="G8" s="85">
        <v>3</v>
      </c>
      <c r="H8" s="85" t="s">
        <v>2325</v>
      </c>
      <c r="I8" s="85"/>
      <c r="J8" s="85"/>
      <c r="K8" s="85"/>
      <c r="L8" s="85"/>
      <c r="M8" s="85"/>
      <c r="N8" s="85"/>
      <c r="O8" s="85"/>
      <c r="P8" s="85"/>
      <c r="Q8" s="85"/>
      <c r="R8" s="85"/>
      <c r="S8" s="85"/>
      <c r="T8" s="85"/>
    </row>
    <row r="9" spans="1:20">
      <c r="A9" s="85" t="s">
        <v>2331</v>
      </c>
      <c r="B9" s="85" t="s">
        <v>2324</v>
      </c>
      <c r="C9" s="85">
        <v>1</v>
      </c>
      <c r="D9" s="85">
        <v>20915441</v>
      </c>
      <c r="E9" s="85">
        <v>20945401</v>
      </c>
      <c r="F9" s="85">
        <v>0</v>
      </c>
      <c r="G9" s="85">
        <v>11</v>
      </c>
      <c r="H9" s="85" t="s">
        <v>2329</v>
      </c>
      <c r="I9" s="85"/>
      <c r="J9" s="85"/>
      <c r="K9" s="85"/>
      <c r="L9" s="85"/>
      <c r="M9" s="85"/>
      <c r="N9" s="85"/>
      <c r="O9" s="85"/>
      <c r="P9" s="85"/>
      <c r="Q9" s="85"/>
      <c r="R9" s="85"/>
      <c r="S9" s="85"/>
      <c r="T9" s="85"/>
    </row>
    <row r="10" spans="1:20">
      <c r="A10" s="85" t="s">
        <v>2332</v>
      </c>
      <c r="B10" s="85" t="s">
        <v>2324</v>
      </c>
      <c r="C10" s="85">
        <v>1</v>
      </c>
      <c r="D10" s="85">
        <v>20959948</v>
      </c>
      <c r="E10" s="85">
        <v>20978004</v>
      </c>
      <c r="F10" s="85">
        <v>0</v>
      </c>
      <c r="G10" s="85">
        <v>0</v>
      </c>
      <c r="H10" s="85" t="s">
        <v>2325</v>
      </c>
      <c r="I10" s="85"/>
      <c r="J10" s="85"/>
      <c r="K10" s="85"/>
      <c r="L10" s="85"/>
      <c r="M10" s="85"/>
      <c r="N10" s="85"/>
      <c r="O10" s="85"/>
      <c r="P10" s="85"/>
      <c r="Q10" s="85"/>
      <c r="R10" s="85"/>
      <c r="S10" s="85"/>
      <c r="T10" s="85"/>
    </row>
    <row r="11" spans="1:20">
      <c r="A11" s="85" t="s">
        <v>2333</v>
      </c>
      <c r="B11" s="85" t="s">
        <v>2324</v>
      </c>
      <c r="C11" s="85">
        <v>1</v>
      </c>
      <c r="D11" s="85">
        <v>20978270</v>
      </c>
      <c r="E11" s="85">
        <v>20988000</v>
      </c>
      <c r="F11" s="85">
        <v>0</v>
      </c>
      <c r="G11" s="85">
        <v>0</v>
      </c>
      <c r="H11" s="85" t="s">
        <v>2325</v>
      </c>
      <c r="I11" s="85"/>
      <c r="J11" s="85"/>
      <c r="K11" s="85"/>
      <c r="L11" s="85"/>
      <c r="M11" s="85"/>
      <c r="N11" s="85"/>
      <c r="O11" s="85"/>
      <c r="P11" s="85"/>
      <c r="Q11" s="85"/>
      <c r="R11" s="85"/>
      <c r="S11" s="85"/>
      <c r="T11" s="85"/>
    </row>
    <row r="12" spans="1:20">
      <c r="A12" s="85" t="s">
        <v>2334</v>
      </c>
      <c r="B12" s="85" t="s">
        <v>2324</v>
      </c>
      <c r="C12" s="85">
        <v>1</v>
      </c>
      <c r="D12" s="85">
        <v>21922708</v>
      </c>
      <c r="E12" s="85">
        <v>21995801</v>
      </c>
      <c r="F12" s="85">
        <v>0</v>
      </c>
      <c r="G12" s="85">
        <v>0</v>
      </c>
      <c r="H12" s="85" t="s">
        <v>2325</v>
      </c>
      <c r="I12" s="85"/>
      <c r="J12" s="85"/>
      <c r="K12" s="85"/>
      <c r="L12" s="85"/>
      <c r="M12" s="85"/>
      <c r="N12" s="85"/>
      <c r="O12" s="85"/>
      <c r="P12" s="85"/>
      <c r="Q12" s="85"/>
      <c r="R12" s="85"/>
      <c r="S12" s="85"/>
      <c r="T12" s="85"/>
    </row>
    <row r="13" spans="1:20">
      <c r="A13" s="85" t="s">
        <v>2335</v>
      </c>
      <c r="B13" s="85" t="s">
        <v>2336</v>
      </c>
      <c r="C13" s="85">
        <v>1</v>
      </c>
      <c r="D13" s="85">
        <v>27992572</v>
      </c>
      <c r="E13" s="85">
        <v>27998729</v>
      </c>
      <c r="F13" s="85">
        <v>0</v>
      </c>
      <c r="G13" s="85">
        <v>0</v>
      </c>
      <c r="H13" s="85" t="s">
        <v>2325</v>
      </c>
      <c r="I13" s="85"/>
      <c r="J13" s="85"/>
      <c r="K13" s="85"/>
      <c r="L13" s="85"/>
      <c r="M13" s="85"/>
      <c r="N13" s="85"/>
      <c r="O13" s="85"/>
      <c r="P13" s="85"/>
      <c r="Q13" s="85"/>
      <c r="R13" s="85"/>
      <c r="S13" s="85"/>
      <c r="T13" s="85"/>
    </row>
    <row r="14" spans="1:20">
      <c r="A14" s="85" t="s">
        <v>2337</v>
      </c>
      <c r="B14" s="85" t="s">
        <v>2336</v>
      </c>
      <c r="C14" s="85">
        <v>1</v>
      </c>
      <c r="D14" s="85">
        <v>28157289</v>
      </c>
      <c r="E14" s="85">
        <v>28178187</v>
      </c>
      <c r="F14" s="85">
        <v>0</v>
      </c>
      <c r="G14" s="85">
        <v>0</v>
      </c>
      <c r="H14" s="85" t="s">
        <v>2325</v>
      </c>
      <c r="I14" s="85"/>
      <c r="J14" s="85"/>
      <c r="K14" s="85"/>
      <c r="L14" s="85"/>
      <c r="M14" s="85"/>
      <c r="N14" s="85"/>
      <c r="O14" s="85"/>
      <c r="P14" s="85"/>
      <c r="Q14" s="85"/>
      <c r="R14" s="85"/>
      <c r="S14" s="85"/>
      <c r="T14" s="85"/>
    </row>
    <row r="15" spans="1:20">
      <c r="A15" s="85" t="s">
        <v>2338</v>
      </c>
      <c r="B15" s="85" t="s">
        <v>2336</v>
      </c>
      <c r="C15" s="85">
        <v>1</v>
      </c>
      <c r="D15" s="85">
        <v>28285973</v>
      </c>
      <c r="E15" s="85">
        <v>28294607</v>
      </c>
      <c r="F15" s="85">
        <v>0</v>
      </c>
      <c r="G15" s="85">
        <v>0</v>
      </c>
      <c r="H15" s="85" t="s">
        <v>2325</v>
      </c>
      <c r="I15" s="85"/>
      <c r="J15" s="85"/>
      <c r="K15" s="85"/>
      <c r="L15" s="85"/>
      <c r="M15" s="85"/>
      <c r="N15" s="85"/>
      <c r="O15" s="85"/>
      <c r="P15" s="85"/>
      <c r="Q15" s="85"/>
      <c r="R15" s="85"/>
      <c r="S15" s="85"/>
      <c r="T15" s="85"/>
    </row>
    <row r="16" spans="1:20">
      <c r="A16" s="85" t="s">
        <v>2339</v>
      </c>
      <c r="B16" s="85" t="s">
        <v>2336</v>
      </c>
      <c r="C16" s="85">
        <v>1</v>
      </c>
      <c r="D16" s="85">
        <v>28473677</v>
      </c>
      <c r="E16" s="85">
        <v>28520447</v>
      </c>
      <c r="F16" s="85">
        <v>0</v>
      </c>
      <c r="G16" s="85">
        <v>12</v>
      </c>
      <c r="H16" s="85" t="s">
        <v>2325</v>
      </c>
      <c r="I16" s="85"/>
      <c r="J16" s="85"/>
      <c r="K16" s="85"/>
      <c r="L16" s="85"/>
      <c r="M16" s="85"/>
      <c r="N16" s="85"/>
      <c r="O16" s="85"/>
      <c r="P16" s="85"/>
      <c r="Q16" s="85"/>
      <c r="R16" s="85"/>
      <c r="S16" s="85"/>
      <c r="T16" s="85"/>
    </row>
    <row r="17" spans="1:8">
      <c r="A17" s="85" t="s">
        <v>2340</v>
      </c>
      <c r="B17" s="85" t="s">
        <v>2336</v>
      </c>
      <c r="C17" s="85">
        <v>1</v>
      </c>
      <c r="D17" s="85">
        <v>28525967</v>
      </c>
      <c r="E17" s="85">
        <v>28559536</v>
      </c>
      <c r="F17" s="85">
        <v>0</v>
      </c>
      <c r="G17" s="85">
        <v>216</v>
      </c>
      <c r="H17" s="85" t="s">
        <v>2329</v>
      </c>
    </row>
    <row r="18" spans="1:8">
      <c r="A18" s="85" t="s">
        <v>2341</v>
      </c>
      <c r="B18" s="85" t="s">
        <v>2336</v>
      </c>
      <c r="C18" s="85">
        <v>1</v>
      </c>
      <c r="D18" s="85">
        <v>28562620</v>
      </c>
      <c r="E18" s="85">
        <v>28573417</v>
      </c>
      <c r="F18" s="85">
        <v>0</v>
      </c>
      <c r="G18" s="85">
        <v>312</v>
      </c>
      <c r="H18" s="85" t="s">
        <v>2325</v>
      </c>
    </row>
    <row r="19" spans="1:8">
      <c r="A19" s="85" t="s">
        <v>2342</v>
      </c>
      <c r="B19" s="85" t="s">
        <v>2336</v>
      </c>
      <c r="C19" s="85">
        <v>1</v>
      </c>
      <c r="D19" s="85">
        <v>28586038</v>
      </c>
      <c r="E19" s="85">
        <v>28609002</v>
      </c>
      <c r="F19" s="85">
        <v>0</v>
      </c>
      <c r="G19" s="85">
        <v>283</v>
      </c>
      <c r="H19" s="85" t="s">
        <v>2325</v>
      </c>
    </row>
    <row r="20" spans="1:8">
      <c r="A20" s="85" t="s">
        <v>2343</v>
      </c>
      <c r="B20" s="85" t="s">
        <v>2336</v>
      </c>
      <c r="C20" s="85">
        <v>1</v>
      </c>
      <c r="D20" s="85">
        <v>28655513</v>
      </c>
      <c r="E20" s="85">
        <v>28662476</v>
      </c>
      <c r="F20" s="85">
        <v>10</v>
      </c>
      <c r="G20" s="85">
        <v>277</v>
      </c>
      <c r="H20" s="85" t="s">
        <v>2329</v>
      </c>
    </row>
    <row r="21" spans="1:8">
      <c r="A21" s="85" t="s">
        <v>2344</v>
      </c>
      <c r="B21" s="85" t="s">
        <v>2336</v>
      </c>
      <c r="C21" s="85">
        <v>1</v>
      </c>
      <c r="D21" s="85">
        <v>28696114</v>
      </c>
      <c r="E21" s="85">
        <v>28826881</v>
      </c>
      <c r="F21" s="85">
        <v>270</v>
      </c>
      <c r="G21" s="85">
        <v>340</v>
      </c>
      <c r="H21" s="85" t="s">
        <v>2325</v>
      </c>
    </row>
    <row r="22" spans="1:8">
      <c r="A22" s="85" t="s">
        <v>2345</v>
      </c>
      <c r="B22" s="85" t="s">
        <v>2336</v>
      </c>
      <c r="C22" s="85">
        <v>1</v>
      </c>
      <c r="D22" s="85">
        <v>28832455</v>
      </c>
      <c r="E22" s="85">
        <v>28865812</v>
      </c>
      <c r="F22" s="85">
        <v>39</v>
      </c>
      <c r="G22" s="85">
        <v>333</v>
      </c>
      <c r="H22" s="85" t="s">
        <v>2325</v>
      </c>
    </row>
    <row r="23" spans="1:8">
      <c r="A23" s="85" t="s">
        <v>2346</v>
      </c>
      <c r="B23" s="85" t="s">
        <v>2336</v>
      </c>
      <c r="C23" s="85">
        <v>1</v>
      </c>
      <c r="D23" s="85">
        <v>28879597</v>
      </c>
      <c r="E23" s="85">
        <v>28905051</v>
      </c>
      <c r="F23" s="85">
        <v>20</v>
      </c>
      <c r="G23" s="85">
        <v>0</v>
      </c>
      <c r="H23" s="85" t="s">
        <v>2325</v>
      </c>
    </row>
    <row r="24" spans="1:8">
      <c r="A24" s="85" t="s">
        <v>2347</v>
      </c>
      <c r="B24" s="85" t="s">
        <v>2336</v>
      </c>
      <c r="C24" s="85">
        <v>1</v>
      </c>
      <c r="D24" s="85">
        <v>28915835</v>
      </c>
      <c r="E24" s="85">
        <v>28969597</v>
      </c>
      <c r="F24" s="85">
        <v>6</v>
      </c>
      <c r="G24" s="85">
        <v>11</v>
      </c>
      <c r="H24" s="85" t="s">
        <v>2325</v>
      </c>
    </row>
    <row r="25" spans="1:8">
      <c r="A25" s="85" t="s">
        <v>2348</v>
      </c>
      <c r="B25" s="85" t="s">
        <v>2336</v>
      </c>
      <c r="C25" s="85">
        <v>1</v>
      </c>
      <c r="D25" s="85">
        <v>28918712</v>
      </c>
      <c r="E25" s="85">
        <v>28921955</v>
      </c>
      <c r="F25" s="85">
        <v>3</v>
      </c>
      <c r="G25" s="85">
        <v>302</v>
      </c>
      <c r="H25" s="85" t="s">
        <v>2329</v>
      </c>
    </row>
    <row r="26" spans="1:8">
      <c r="A26" s="85" t="s">
        <v>2349</v>
      </c>
      <c r="B26" s="85" t="s">
        <v>2336</v>
      </c>
      <c r="C26" s="85">
        <v>1</v>
      </c>
      <c r="D26" s="85">
        <v>28995244</v>
      </c>
      <c r="E26" s="85">
        <v>29045865</v>
      </c>
      <c r="F26" s="85">
        <v>6</v>
      </c>
      <c r="G26" s="85">
        <v>1</v>
      </c>
      <c r="H26" s="85" t="s">
        <v>2329</v>
      </c>
    </row>
    <row r="27" spans="1:8">
      <c r="A27" s="85" t="s">
        <v>2350</v>
      </c>
      <c r="B27" s="85" t="s">
        <v>2336</v>
      </c>
      <c r="C27" s="85">
        <v>1</v>
      </c>
      <c r="D27" s="85">
        <v>29063133</v>
      </c>
      <c r="E27" s="85">
        <v>29096287</v>
      </c>
      <c r="F27" s="85">
        <v>4</v>
      </c>
      <c r="G27" s="85">
        <v>10</v>
      </c>
      <c r="H27" s="85" t="s">
        <v>2325</v>
      </c>
    </row>
    <row r="28" spans="1:8">
      <c r="A28" s="85" t="s">
        <v>2351</v>
      </c>
      <c r="B28" s="85" t="s">
        <v>2336</v>
      </c>
      <c r="C28" s="85">
        <v>1</v>
      </c>
      <c r="D28" s="85">
        <v>29138654</v>
      </c>
      <c r="E28" s="85">
        <v>29190208</v>
      </c>
      <c r="F28" s="85">
        <v>39</v>
      </c>
      <c r="G28" s="85">
        <v>3</v>
      </c>
      <c r="H28" s="85" t="s">
        <v>2329</v>
      </c>
    </row>
    <row r="29" spans="1:8">
      <c r="A29" s="85" t="s">
        <v>2352</v>
      </c>
      <c r="B29" s="85" t="s">
        <v>2336</v>
      </c>
      <c r="C29" s="85">
        <v>1</v>
      </c>
      <c r="D29" s="85">
        <v>29445940</v>
      </c>
      <c r="E29" s="85">
        <v>29450447</v>
      </c>
      <c r="F29" s="85">
        <v>0</v>
      </c>
      <c r="G29" s="85">
        <v>3</v>
      </c>
      <c r="H29" s="85" t="s">
        <v>2329</v>
      </c>
    </row>
    <row r="30" spans="1:8">
      <c r="A30" s="85" t="s">
        <v>2353</v>
      </c>
      <c r="B30" s="85" t="s">
        <v>2336</v>
      </c>
      <c r="C30" s="85">
        <v>1</v>
      </c>
      <c r="D30" s="85">
        <v>29474255</v>
      </c>
      <c r="E30" s="85">
        <v>29508499</v>
      </c>
      <c r="F30" s="85">
        <v>0</v>
      </c>
      <c r="G30" s="85">
        <v>0</v>
      </c>
      <c r="H30" s="85" t="s">
        <v>2325</v>
      </c>
    </row>
    <row r="31" spans="1:8">
      <c r="A31" s="85" t="s">
        <v>2354</v>
      </c>
      <c r="B31" s="85" t="s">
        <v>2336</v>
      </c>
      <c r="C31" s="85">
        <v>1</v>
      </c>
      <c r="D31" s="85">
        <v>29519385</v>
      </c>
      <c r="E31" s="85">
        <v>29557454</v>
      </c>
      <c r="F31" s="85">
        <v>0</v>
      </c>
      <c r="G31" s="85">
        <v>0</v>
      </c>
      <c r="H31" s="85" t="s">
        <v>2325</v>
      </c>
    </row>
    <row r="32" spans="1:8">
      <c r="A32" s="85" t="s">
        <v>2355</v>
      </c>
      <c r="B32" s="85" t="s">
        <v>2336</v>
      </c>
      <c r="C32" s="85">
        <v>1</v>
      </c>
      <c r="D32" s="85">
        <v>29563028</v>
      </c>
      <c r="E32" s="85">
        <v>29653325</v>
      </c>
      <c r="F32" s="85">
        <v>0</v>
      </c>
      <c r="G32" s="85">
        <v>112</v>
      </c>
      <c r="H32" s="85" t="s">
        <v>2329</v>
      </c>
    </row>
    <row r="33" spans="1:8">
      <c r="A33" s="85" t="s">
        <v>2356</v>
      </c>
      <c r="B33" s="85" t="s">
        <v>2336</v>
      </c>
      <c r="C33" s="85">
        <v>1</v>
      </c>
      <c r="D33" s="85">
        <v>31184124</v>
      </c>
      <c r="E33" s="85">
        <v>31196434</v>
      </c>
      <c r="F33" s="85">
        <v>0</v>
      </c>
      <c r="G33" s="85">
        <v>0</v>
      </c>
      <c r="H33" s="85" t="s">
        <v>2325</v>
      </c>
    </row>
    <row r="34" spans="1:8">
      <c r="A34" s="85" t="s">
        <v>2357</v>
      </c>
      <c r="B34" s="85" t="s">
        <v>2336</v>
      </c>
      <c r="C34" s="85">
        <v>1</v>
      </c>
      <c r="D34" s="85">
        <v>31205316</v>
      </c>
      <c r="E34" s="85">
        <v>31230667</v>
      </c>
      <c r="F34" s="85">
        <v>0</v>
      </c>
      <c r="G34" s="85">
        <v>0</v>
      </c>
      <c r="H34" s="85" t="s">
        <v>2325</v>
      </c>
    </row>
    <row r="35" spans="1:8">
      <c r="A35" s="85" t="s">
        <v>2358</v>
      </c>
      <c r="B35" s="85" t="s">
        <v>2336</v>
      </c>
      <c r="C35" s="85">
        <v>1</v>
      </c>
      <c r="D35" s="85">
        <v>31342314</v>
      </c>
      <c r="E35" s="85">
        <v>31381608</v>
      </c>
      <c r="F35" s="85">
        <v>0</v>
      </c>
      <c r="G35" s="85">
        <v>0</v>
      </c>
      <c r="H35" s="85" t="s">
        <v>2325</v>
      </c>
    </row>
    <row r="36" spans="1:8">
      <c r="A36" s="85" t="s">
        <v>2359</v>
      </c>
      <c r="B36" s="85" t="s">
        <v>2360</v>
      </c>
      <c r="C36" s="85">
        <v>1</v>
      </c>
      <c r="D36" s="85">
        <v>41944446</v>
      </c>
      <c r="E36" s="85">
        <v>41950344</v>
      </c>
      <c r="F36" s="85">
        <v>0</v>
      </c>
      <c r="G36" s="85">
        <v>0</v>
      </c>
      <c r="H36" s="85" t="s">
        <v>2325</v>
      </c>
    </row>
    <row r="37" spans="1:8">
      <c r="A37" s="85" t="s">
        <v>2361</v>
      </c>
      <c r="B37" s="85" t="s">
        <v>2360</v>
      </c>
      <c r="C37" s="85">
        <v>1</v>
      </c>
      <c r="D37" s="85">
        <v>42642210</v>
      </c>
      <c r="E37" s="85">
        <v>42801548</v>
      </c>
      <c r="F37" s="85">
        <v>0</v>
      </c>
      <c r="G37" s="85">
        <v>0</v>
      </c>
      <c r="H37" s="85" t="s">
        <v>2325</v>
      </c>
    </row>
    <row r="38" spans="1:8">
      <c r="A38" s="85" t="s">
        <v>2362</v>
      </c>
      <c r="B38" s="85" t="s">
        <v>2360</v>
      </c>
      <c r="C38" s="85">
        <v>1</v>
      </c>
      <c r="D38" s="85">
        <v>42896000</v>
      </c>
      <c r="E38" s="85">
        <v>42921938</v>
      </c>
      <c r="F38" s="85">
        <v>0</v>
      </c>
      <c r="G38" s="85">
        <v>0</v>
      </c>
      <c r="H38" s="85" t="s">
        <v>2325</v>
      </c>
    </row>
    <row r="39" spans="1:8">
      <c r="A39" s="85" t="s">
        <v>2363</v>
      </c>
      <c r="B39" s="85" t="s">
        <v>2360</v>
      </c>
      <c r="C39" s="85">
        <v>1</v>
      </c>
      <c r="D39" s="85">
        <v>42921788</v>
      </c>
      <c r="E39" s="85">
        <v>42939056</v>
      </c>
      <c r="F39" s="85">
        <v>0</v>
      </c>
      <c r="G39" s="85">
        <v>0</v>
      </c>
      <c r="H39" s="85" t="s">
        <v>2325</v>
      </c>
    </row>
    <row r="40" spans="1:8">
      <c r="A40" s="85" t="s">
        <v>2364</v>
      </c>
      <c r="B40" s="85" t="s">
        <v>2360</v>
      </c>
      <c r="C40" s="85">
        <v>1</v>
      </c>
      <c r="D40" s="85">
        <v>42929001</v>
      </c>
      <c r="E40" s="85">
        <v>43120335</v>
      </c>
      <c r="F40" s="85">
        <v>0</v>
      </c>
      <c r="G40" s="85">
        <v>0</v>
      </c>
      <c r="H40" s="85" t="s">
        <v>2325</v>
      </c>
    </row>
    <row r="41" spans="1:8">
      <c r="A41" s="85" t="s">
        <v>2365</v>
      </c>
      <c r="B41" s="85" t="s">
        <v>2360</v>
      </c>
      <c r="C41" s="85">
        <v>1</v>
      </c>
      <c r="D41" s="85">
        <v>43124096</v>
      </c>
      <c r="E41" s="85">
        <v>43142429</v>
      </c>
      <c r="F41" s="85">
        <v>0</v>
      </c>
      <c r="G41" s="85">
        <v>20</v>
      </c>
      <c r="H41" s="85" t="s">
        <v>2325</v>
      </c>
    </row>
    <row r="42" spans="1:8">
      <c r="A42" s="85" t="s">
        <v>2366</v>
      </c>
      <c r="B42" s="85" t="s">
        <v>2360</v>
      </c>
      <c r="C42" s="85">
        <v>1</v>
      </c>
      <c r="D42" s="85">
        <v>43148098</v>
      </c>
      <c r="E42" s="85">
        <v>43168020</v>
      </c>
      <c r="F42" s="85">
        <v>0</v>
      </c>
      <c r="G42" s="85">
        <v>2</v>
      </c>
      <c r="H42" s="85" t="s">
        <v>2329</v>
      </c>
    </row>
    <row r="43" spans="1:8">
      <c r="A43" s="85" t="s">
        <v>2367</v>
      </c>
      <c r="B43" s="85" t="s">
        <v>2360</v>
      </c>
      <c r="C43" s="85">
        <v>1</v>
      </c>
      <c r="D43" s="85">
        <v>43272723</v>
      </c>
      <c r="E43" s="85">
        <v>43282954</v>
      </c>
      <c r="F43" s="85">
        <v>0</v>
      </c>
      <c r="G43" s="85">
        <v>0</v>
      </c>
      <c r="H43" s="85" t="s">
        <v>2325</v>
      </c>
    </row>
    <row r="44" spans="1:8">
      <c r="A44" s="85" t="s">
        <v>2368</v>
      </c>
      <c r="B44" s="85" t="s">
        <v>2360</v>
      </c>
      <c r="C44" s="85">
        <v>1</v>
      </c>
      <c r="D44" s="85">
        <v>43282795</v>
      </c>
      <c r="E44" s="85">
        <v>43310660</v>
      </c>
      <c r="F44" s="85">
        <v>0</v>
      </c>
      <c r="G44" s="85">
        <v>0</v>
      </c>
      <c r="H44" s="85" t="s">
        <v>2325</v>
      </c>
    </row>
    <row r="45" spans="1:8">
      <c r="A45" s="85" t="s">
        <v>2369</v>
      </c>
      <c r="B45" s="85" t="s">
        <v>2360</v>
      </c>
      <c r="C45" s="85">
        <v>1</v>
      </c>
      <c r="D45" s="85">
        <v>43312280</v>
      </c>
      <c r="E45" s="85">
        <v>43318148</v>
      </c>
      <c r="F45" s="85">
        <v>0</v>
      </c>
      <c r="G45" s="85">
        <v>5</v>
      </c>
      <c r="H45" s="85" t="s">
        <v>2325</v>
      </c>
    </row>
    <row r="46" spans="1:8">
      <c r="A46" s="85" t="s">
        <v>2370</v>
      </c>
      <c r="B46" s="85" t="s">
        <v>2360</v>
      </c>
      <c r="C46" s="85">
        <v>1</v>
      </c>
      <c r="D46" s="85">
        <v>43391052</v>
      </c>
      <c r="E46" s="85">
        <v>43424530</v>
      </c>
      <c r="F46" s="85">
        <v>0</v>
      </c>
      <c r="G46" s="85">
        <v>0</v>
      </c>
      <c r="H46" s="85" t="s">
        <v>2325</v>
      </c>
    </row>
    <row r="47" spans="1:8">
      <c r="A47" s="85" t="s">
        <v>2371</v>
      </c>
      <c r="B47" s="85" t="s">
        <v>2360</v>
      </c>
      <c r="C47" s="85">
        <v>1</v>
      </c>
      <c r="D47" s="85">
        <v>43610824</v>
      </c>
      <c r="E47" s="85">
        <v>43622067</v>
      </c>
      <c r="F47" s="85">
        <v>0</v>
      </c>
      <c r="G47" s="85">
        <v>0</v>
      </c>
      <c r="H47" s="85" t="s">
        <v>2325</v>
      </c>
    </row>
    <row r="48" spans="1:8">
      <c r="A48" s="85" t="s">
        <v>2372</v>
      </c>
      <c r="B48" s="85" t="s">
        <v>2360</v>
      </c>
      <c r="C48" s="85">
        <v>1</v>
      </c>
      <c r="D48" s="85">
        <v>43629846</v>
      </c>
      <c r="E48" s="85">
        <v>43736607</v>
      </c>
      <c r="F48" s="85">
        <v>0</v>
      </c>
      <c r="G48" s="85">
        <v>0</v>
      </c>
      <c r="H48" s="85" t="s">
        <v>2325</v>
      </c>
    </row>
    <row r="49" spans="1:8">
      <c r="A49" s="85" t="s">
        <v>2373</v>
      </c>
      <c r="B49" s="85" t="s">
        <v>2360</v>
      </c>
      <c r="C49" s="85">
        <v>1</v>
      </c>
      <c r="D49" s="85">
        <v>43637820</v>
      </c>
      <c r="E49" s="85">
        <v>43720029</v>
      </c>
      <c r="F49" s="85">
        <v>0</v>
      </c>
      <c r="G49" s="85">
        <v>10</v>
      </c>
      <c r="H49" s="85" t="s">
        <v>2325</v>
      </c>
    </row>
    <row r="50" spans="1:8">
      <c r="A50" s="85" t="s">
        <v>2374</v>
      </c>
      <c r="B50" s="85" t="s">
        <v>2360</v>
      </c>
      <c r="C50" s="85">
        <v>1</v>
      </c>
      <c r="D50" s="85">
        <v>43735665</v>
      </c>
      <c r="E50" s="85">
        <v>43739673</v>
      </c>
      <c r="F50" s="85">
        <v>0</v>
      </c>
      <c r="G50" s="85">
        <v>0</v>
      </c>
      <c r="H50" s="85" t="s">
        <v>2325</v>
      </c>
    </row>
    <row r="51" spans="1:8">
      <c r="A51" s="85" t="s">
        <v>2375</v>
      </c>
      <c r="B51" s="85" t="s">
        <v>2360</v>
      </c>
      <c r="C51" s="85">
        <v>1</v>
      </c>
      <c r="D51" s="85">
        <v>43747554</v>
      </c>
      <c r="E51" s="85">
        <v>43751288</v>
      </c>
      <c r="F51" s="85">
        <v>0</v>
      </c>
      <c r="G51" s="85">
        <v>0</v>
      </c>
      <c r="H51" s="85" t="s">
        <v>2325</v>
      </c>
    </row>
    <row r="52" spans="1:8">
      <c r="A52" s="85" t="s">
        <v>2376</v>
      </c>
      <c r="B52" s="85" t="s">
        <v>2360</v>
      </c>
      <c r="C52" s="85">
        <v>1</v>
      </c>
      <c r="D52" s="85">
        <v>43766664</v>
      </c>
      <c r="E52" s="85">
        <v>43788779</v>
      </c>
      <c r="F52" s="85">
        <v>3</v>
      </c>
      <c r="G52" s="85">
        <v>74</v>
      </c>
      <c r="H52" s="85" t="s">
        <v>2325</v>
      </c>
    </row>
    <row r="53" spans="1:8">
      <c r="A53" s="85" t="s">
        <v>2377</v>
      </c>
      <c r="B53" s="85" t="s">
        <v>2360</v>
      </c>
      <c r="C53" s="85">
        <v>1</v>
      </c>
      <c r="D53" s="85">
        <v>43803478</v>
      </c>
      <c r="E53" s="85">
        <v>43818443</v>
      </c>
      <c r="F53" s="85">
        <v>4</v>
      </c>
      <c r="G53" s="85">
        <v>2</v>
      </c>
      <c r="H53" s="85" t="s">
        <v>2325</v>
      </c>
    </row>
    <row r="54" spans="1:8">
      <c r="A54" s="85" t="s">
        <v>2378</v>
      </c>
      <c r="B54" s="85" t="s">
        <v>2360</v>
      </c>
      <c r="C54" s="85">
        <v>1</v>
      </c>
      <c r="D54" s="85">
        <v>43824626</v>
      </c>
      <c r="E54" s="85">
        <v>43828874</v>
      </c>
      <c r="F54" s="85">
        <v>3</v>
      </c>
      <c r="G54" s="85">
        <v>4</v>
      </c>
      <c r="H54" s="85" t="s">
        <v>2325</v>
      </c>
    </row>
    <row r="55" spans="1:8">
      <c r="A55" s="85" t="s">
        <v>2379</v>
      </c>
      <c r="B55" s="85" t="s">
        <v>2360</v>
      </c>
      <c r="C55" s="85">
        <v>1</v>
      </c>
      <c r="D55" s="85">
        <v>43829068</v>
      </c>
      <c r="E55" s="85">
        <v>43833696</v>
      </c>
      <c r="F55" s="85">
        <v>4</v>
      </c>
      <c r="G55" s="85">
        <v>0</v>
      </c>
      <c r="H55" s="85" t="s">
        <v>2325</v>
      </c>
    </row>
    <row r="56" spans="1:8">
      <c r="A56" s="85" t="s">
        <v>2380</v>
      </c>
      <c r="B56" s="85" t="s">
        <v>2360</v>
      </c>
      <c r="C56" s="85">
        <v>1</v>
      </c>
      <c r="D56" s="85">
        <v>43849588</v>
      </c>
      <c r="E56" s="85">
        <v>43855479</v>
      </c>
      <c r="F56" s="85">
        <v>7</v>
      </c>
      <c r="G56" s="85">
        <v>45</v>
      </c>
      <c r="H56" s="85" t="s">
        <v>2325</v>
      </c>
    </row>
    <row r="57" spans="1:8">
      <c r="A57" s="85" t="s">
        <v>2381</v>
      </c>
      <c r="B57" s="85" t="s">
        <v>2360</v>
      </c>
      <c r="C57" s="85">
        <v>1</v>
      </c>
      <c r="D57" s="85">
        <v>43855553</v>
      </c>
      <c r="E57" s="85">
        <v>43918321</v>
      </c>
      <c r="F57" s="85">
        <v>13</v>
      </c>
      <c r="G57" s="85">
        <v>70</v>
      </c>
      <c r="H57" s="85" t="s">
        <v>2325</v>
      </c>
    </row>
    <row r="58" spans="1:8">
      <c r="A58" s="85" t="s">
        <v>2382</v>
      </c>
      <c r="B58" s="85" t="s">
        <v>2360</v>
      </c>
      <c r="C58" s="85">
        <v>1</v>
      </c>
      <c r="D58" s="85">
        <v>43916824</v>
      </c>
      <c r="E58" s="85">
        <v>43919660</v>
      </c>
      <c r="F58" s="85">
        <v>5</v>
      </c>
      <c r="G58" s="85">
        <v>7</v>
      </c>
      <c r="H58" s="85" t="s">
        <v>2325</v>
      </c>
    </row>
    <row r="59" spans="1:8">
      <c r="A59" s="85" t="s">
        <v>2383</v>
      </c>
      <c r="B59" s="85" t="s">
        <v>2360</v>
      </c>
      <c r="C59" s="85">
        <v>1</v>
      </c>
      <c r="D59" s="85">
        <v>43990858</v>
      </c>
      <c r="E59" s="85">
        <v>44089343</v>
      </c>
      <c r="F59" s="85">
        <v>82</v>
      </c>
      <c r="G59" s="85">
        <v>152</v>
      </c>
      <c r="H59" s="85" t="s">
        <v>2325</v>
      </c>
    </row>
    <row r="60" spans="1:8">
      <c r="A60" s="85" t="s">
        <v>2384</v>
      </c>
      <c r="B60" s="85" t="s">
        <v>2360</v>
      </c>
      <c r="C60" s="85">
        <v>1</v>
      </c>
      <c r="D60" s="85">
        <v>44115829</v>
      </c>
      <c r="E60" s="85">
        <v>44171186</v>
      </c>
      <c r="F60" s="85">
        <v>37</v>
      </c>
      <c r="G60" s="85">
        <v>94</v>
      </c>
      <c r="H60" s="85" t="s">
        <v>2325</v>
      </c>
    </row>
    <row r="61" spans="1:8">
      <c r="A61" s="85" t="s">
        <v>2385</v>
      </c>
      <c r="B61" s="85" t="s">
        <v>2360</v>
      </c>
      <c r="C61" s="85">
        <v>1</v>
      </c>
      <c r="D61" s="85">
        <v>44171495</v>
      </c>
      <c r="E61" s="85">
        <v>44396831</v>
      </c>
      <c r="F61" s="85">
        <v>138</v>
      </c>
      <c r="G61" s="85">
        <v>127</v>
      </c>
      <c r="H61" s="85" t="s">
        <v>2325</v>
      </c>
    </row>
    <row r="62" spans="1:8">
      <c r="A62" s="85" t="s">
        <v>2386</v>
      </c>
      <c r="B62" s="85" t="s">
        <v>2360</v>
      </c>
      <c r="C62" s="85">
        <v>1</v>
      </c>
      <c r="D62" s="85">
        <v>44398992</v>
      </c>
      <c r="E62" s="85">
        <v>44402913</v>
      </c>
      <c r="F62" s="85">
        <v>14</v>
      </c>
      <c r="G62" s="85">
        <v>243</v>
      </c>
      <c r="H62" s="85" t="s">
        <v>2325</v>
      </c>
    </row>
    <row r="63" spans="1:8">
      <c r="A63" s="85" t="s">
        <v>2387</v>
      </c>
      <c r="B63" s="85" t="s">
        <v>2360</v>
      </c>
      <c r="C63" s="85">
        <v>1</v>
      </c>
      <c r="D63" s="85">
        <v>44412611</v>
      </c>
      <c r="E63" s="85">
        <v>44433694</v>
      </c>
      <c r="F63" s="85">
        <v>15</v>
      </c>
      <c r="G63" s="85">
        <v>2</v>
      </c>
      <c r="H63" s="85" t="s">
        <v>2325</v>
      </c>
    </row>
    <row r="64" spans="1:8">
      <c r="A64" s="85" t="s">
        <v>2388</v>
      </c>
      <c r="B64" s="85" t="s">
        <v>2360</v>
      </c>
      <c r="C64" s="85">
        <v>1</v>
      </c>
      <c r="D64" s="85">
        <v>44435672</v>
      </c>
      <c r="E64" s="85">
        <v>44439041</v>
      </c>
      <c r="F64" s="85">
        <v>6</v>
      </c>
      <c r="G64" s="85">
        <v>45</v>
      </c>
      <c r="H64" s="85" t="s">
        <v>2325</v>
      </c>
    </row>
    <row r="65" spans="1:8">
      <c r="A65" s="85" t="s">
        <v>2389</v>
      </c>
      <c r="B65" s="85" t="s">
        <v>2360</v>
      </c>
      <c r="C65" s="85">
        <v>1</v>
      </c>
      <c r="D65" s="85">
        <v>44440159</v>
      </c>
      <c r="E65" s="85">
        <v>44443967</v>
      </c>
      <c r="F65" s="85">
        <v>6</v>
      </c>
      <c r="G65" s="85">
        <v>43</v>
      </c>
      <c r="H65" s="85" t="s">
        <v>2325</v>
      </c>
    </row>
    <row r="66" spans="1:8">
      <c r="A66" s="85" t="s">
        <v>2390</v>
      </c>
      <c r="B66" s="85" t="s">
        <v>2360</v>
      </c>
      <c r="C66" s="85">
        <v>1</v>
      </c>
      <c r="D66" s="85">
        <v>44444615</v>
      </c>
      <c r="E66" s="85">
        <v>44456840</v>
      </c>
      <c r="F66" s="85">
        <v>7</v>
      </c>
      <c r="G66" s="85">
        <v>96</v>
      </c>
      <c r="H66" s="85" t="s">
        <v>2325</v>
      </c>
    </row>
    <row r="67" spans="1:8">
      <c r="A67" s="85" t="s">
        <v>2391</v>
      </c>
      <c r="B67" s="85" t="s">
        <v>2360</v>
      </c>
      <c r="C67" s="85">
        <v>1</v>
      </c>
      <c r="D67" s="85">
        <v>44457031</v>
      </c>
      <c r="E67" s="85">
        <v>44462200</v>
      </c>
      <c r="F67" s="85">
        <v>3</v>
      </c>
      <c r="G67" s="85">
        <v>218</v>
      </c>
      <c r="H67" s="85" t="s">
        <v>2325</v>
      </c>
    </row>
    <row r="68" spans="1:8">
      <c r="A68" s="85" t="s">
        <v>2392</v>
      </c>
      <c r="B68" s="85" t="s">
        <v>2360</v>
      </c>
      <c r="C68" s="85">
        <v>1</v>
      </c>
      <c r="D68" s="85">
        <v>44457172</v>
      </c>
      <c r="E68" s="85">
        <v>44497139</v>
      </c>
      <c r="F68" s="85">
        <v>3</v>
      </c>
      <c r="G68" s="85">
        <v>0</v>
      </c>
      <c r="H68" s="85" t="s">
        <v>2325</v>
      </c>
    </row>
    <row r="69" spans="1:8">
      <c r="A69" s="85" t="s">
        <v>2393</v>
      </c>
      <c r="B69" s="85" t="s">
        <v>2360</v>
      </c>
      <c r="C69" s="85">
        <v>1</v>
      </c>
      <c r="D69" s="85">
        <v>44584522</v>
      </c>
      <c r="E69" s="85">
        <v>44600812</v>
      </c>
      <c r="F69" s="85">
        <v>0</v>
      </c>
      <c r="G69" s="85">
        <v>0</v>
      </c>
      <c r="H69" s="85" t="s">
        <v>2325</v>
      </c>
    </row>
    <row r="70" spans="1:8">
      <c r="A70" s="85" t="s">
        <v>2394</v>
      </c>
      <c r="B70" s="85" t="s">
        <v>2360</v>
      </c>
      <c r="C70" s="85">
        <v>1</v>
      </c>
      <c r="D70" s="85">
        <v>44686742</v>
      </c>
      <c r="E70" s="85">
        <v>44820932</v>
      </c>
      <c r="F70" s="85">
        <v>0</v>
      </c>
      <c r="G70" s="85">
        <v>0</v>
      </c>
      <c r="H70" s="85" t="s">
        <v>2325</v>
      </c>
    </row>
    <row r="71" spans="1:8">
      <c r="A71" s="85" t="s">
        <v>2395</v>
      </c>
      <c r="B71" s="85" t="s">
        <v>2360</v>
      </c>
      <c r="C71" s="85">
        <v>1</v>
      </c>
      <c r="D71" s="85">
        <v>45100910</v>
      </c>
      <c r="E71" s="85">
        <v>45140227</v>
      </c>
      <c r="F71" s="85">
        <v>0</v>
      </c>
      <c r="G71" s="85">
        <v>0</v>
      </c>
      <c r="H71" s="85" t="s">
        <v>2325</v>
      </c>
    </row>
    <row r="72" spans="1:8">
      <c r="A72" s="85" t="s">
        <v>2396</v>
      </c>
      <c r="B72" s="85" t="s">
        <v>2360</v>
      </c>
      <c r="C72" s="85">
        <v>1</v>
      </c>
      <c r="D72" s="85">
        <v>45140364</v>
      </c>
      <c r="E72" s="85">
        <v>45191263</v>
      </c>
      <c r="F72" s="85">
        <v>0</v>
      </c>
      <c r="G72" s="85">
        <v>0</v>
      </c>
      <c r="H72" s="85" t="s">
        <v>2325</v>
      </c>
    </row>
    <row r="73" spans="1:8">
      <c r="A73" s="85" t="s">
        <v>2397</v>
      </c>
      <c r="B73" s="85" t="s">
        <v>2360</v>
      </c>
      <c r="C73" s="85">
        <v>1</v>
      </c>
      <c r="D73" s="85">
        <v>45205490</v>
      </c>
      <c r="E73" s="85">
        <v>45233439</v>
      </c>
      <c r="F73" s="85">
        <v>0</v>
      </c>
      <c r="G73" s="85">
        <v>0</v>
      </c>
      <c r="H73" s="85" t="s">
        <v>2325</v>
      </c>
    </row>
    <row r="74" spans="1:8">
      <c r="A74" s="85" t="s">
        <v>2398</v>
      </c>
      <c r="B74" s="85" t="s">
        <v>2399</v>
      </c>
      <c r="C74" s="85">
        <v>1</v>
      </c>
      <c r="D74" s="85">
        <v>70876901</v>
      </c>
      <c r="E74" s="85">
        <v>70905534</v>
      </c>
      <c r="F74" s="85">
        <v>0</v>
      </c>
      <c r="G74" s="85">
        <v>0</v>
      </c>
      <c r="H74" s="85" t="s">
        <v>2325</v>
      </c>
    </row>
    <row r="75" spans="1:8">
      <c r="A75" s="85" t="s">
        <v>2400</v>
      </c>
      <c r="B75" s="85" t="s">
        <v>2399</v>
      </c>
      <c r="C75" s="85">
        <v>1</v>
      </c>
      <c r="D75" s="85">
        <v>71318036</v>
      </c>
      <c r="E75" s="85">
        <v>71513491</v>
      </c>
      <c r="F75" s="85">
        <v>0</v>
      </c>
      <c r="G75" s="85">
        <v>0</v>
      </c>
      <c r="H75" s="85" t="s">
        <v>2325</v>
      </c>
    </row>
    <row r="76" spans="1:8">
      <c r="A76" s="85" t="s">
        <v>2401</v>
      </c>
      <c r="B76" s="85" t="s">
        <v>2399</v>
      </c>
      <c r="C76" s="85">
        <v>1</v>
      </c>
      <c r="D76" s="85">
        <v>71528974</v>
      </c>
      <c r="E76" s="85">
        <v>71546980</v>
      </c>
      <c r="F76" s="85">
        <v>0</v>
      </c>
      <c r="G76" s="85">
        <v>0</v>
      </c>
      <c r="H76" s="85" t="s">
        <v>2325</v>
      </c>
    </row>
    <row r="77" spans="1:8">
      <c r="A77" s="85" t="s">
        <v>2402</v>
      </c>
      <c r="B77" s="85" t="s">
        <v>2399</v>
      </c>
      <c r="C77" s="85">
        <v>1</v>
      </c>
      <c r="D77" s="85">
        <v>71861623</v>
      </c>
      <c r="E77" s="85">
        <v>72748417</v>
      </c>
      <c r="F77" s="85">
        <v>29</v>
      </c>
      <c r="G77" s="85">
        <v>31</v>
      </c>
      <c r="H77" s="85" t="s">
        <v>2325</v>
      </c>
    </row>
    <row r="78" spans="1:8">
      <c r="A78" s="85" t="s">
        <v>2403</v>
      </c>
      <c r="B78" s="85" t="s">
        <v>2399</v>
      </c>
      <c r="C78" s="85">
        <v>1</v>
      </c>
      <c r="D78" s="85">
        <v>74491699</v>
      </c>
      <c r="E78" s="85">
        <v>74663871</v>
      </c>
      <c r="F78" s="85">
        <v>0</v>
      </c>
      <c r="G78" s="85">
        <v>0</v>
      </c>
      <c r="H78" s="85" t="s">
        <v>2325</v>
      </c>
    </row>
    <row r="79" spans="1:8">
      <c r="A79" s="85" t="s">
        <v>2404</v>
      </c>
      <c r="B79" s="85" t="s">
        <v>2399</v>
      </c>
      <c r="C79" s="85">
        <v>1</v>
      </c>
      <c r="D79" s="85">
        <v>74663896</v>
      </c>
      <c r="E79" s="85">
        <v>74699770</v>
      </c>
      <c r="F79" s="85">
        <v>0</v>
      </c>
      <c r="G79" s="85">
        <v>0</v>
      </c>
      <c r="H79" s="85" t="s">
        <v>2325</v>
      </c>
    </row>
    <row r="80" spans="1:8">
      <c r="A80" s="85" t="s">
        <v>2405</v>
      </c>
      <c r="B80" s="85" t="s">
        <v>2399</v>
      </c>
      <c r="C80" s="85">
        <v>1</v>
      </c>
      <c r="D80" s="85">
        <v>74663919</v>
      </c>
      <c r="E80" s="85">
        <v>75009666</v>
      </c>
      <c r="F80" s="85">
        <v>0</v>
      </c>
      <c r="G80" s="85">
        <v>223</v>
      </c>
      <c r="H80" s="85" t="s">
        <v>2325</v>
      </c>
    </row>
    <row r="81" spans="1:8">
      <c r="A81" s="85" t="s">
        <v>2406</v>
      </c>
      <c r="B81" s="85" t="s">
        <v>2399</v>
      </c>
      <c r="C81" s="85">
        <v>1</v>
      </c>
      <c r="D81" s="85">
        <v>74663947</v>
      </c>
      <c r="E81" s="85">
        <v>75010112</v>
      </c>
      <c r="F81" s="85">
        <v>0</v>
      </c>
      <c r="G81" s="85">
        <v>224</v>
      </c>
      <c r="H81" s="85" t="s">
        <v>2325</v>
      </c>
    </row>
    <row r="82" spans="1:8">
      <c r="A82" s="85" t="s">
        <v>2407</v>
      </c>
      <c r="B82" s="85" t="s">
        <v>2399</v>
      </c>
      <c r="C82" s="85">
        <v>1</v>
      </c>
      <c r="D82" s="85">
        <v>74935562</v>
      </c>
      <c r="E82" s="85">
        <v>74978298</v>
      </c>
      <c r="F82" s="85">
        <v>0</v>
      </c>
      <c r="G82" s="85">
        <v>0</v>
      </c>
      <c r="H82" s="85" t="s">
        <v>2325</v>
      </c>
    </row>
    <row r="83" spans="1:8">
      <c r="A83" s="85" t="s">
        <v>2408</v>
      </c>
      <c r="B83" s="85" t="s">
        <v>2399</v>
      </c>
      <c r="C83" s="85">
        <v>1</v>
      </c>
      <c r="D83" s="85">
        <v>75033795</v>
      </c>
      <c r="E83" s="85">
        <v>75139422</v>
      </c>
      <c r="F83" s="85">
        <v>0</v>
      </c>
      <c r="G83" s="85">
        <v>0</v>
      </c>
      <c r="H83" s="85" t="s">
        <v>2325</v>
      </c>
    </row>
    <row r="84" spans="1:8">
      <c r="A84" s="85" t="s">
        <v>2409</v>
      </c>
      <c r="B84" s="85" t="s">
        <v>2399</v>
      </c>
      <c r="C84" s="85">
        <v>1</v>
      </c>
      <c r="D84" s="85">
        <v>75171170</v>
      </c>
      <c r="E84" s="85">
        <v>75199092</v>
      </c>
      <c r="F84" s="85">
        <v>0</v>
      </c>
      <c r="G84" s="85">
        <v>0</v>
      </c>
      <c r="H84" s="85" t="s">
        <v>2325</v>
      </c>
    </row>
    <row r="85" spans="1:8">
      <c r="A85" s="85" t="s">
        <v>2410</v>
      </c>
      <c r="B85" s="85" t="s">
        <v>2399</v>
      </c>
      <c r="C85" s="85">
        <v>1</v>
      </c>
      <c r="D85" s="85">
        <v>75198836</v>
      </c>
      <c r="E85" s="85">
        <v>75232362</v>
      </c>
      <c r="F85" s="85">
        <v>0</v>
      </c>
      <c r="G85" s="85">
        <v>0</v>
      </c>
      <c r="H85" s="85" t="s">
        <v>2325</v>
      </c>
    </row>
    <row r="86" spans="1:8">
      <c r="A86" s="85" t="s">
        <v>2411</v>
      </c>
      <c r="B86" s="85" t="s">
        <v>2399</v>
      </c>
      <c r="C86" s="85">
        <v>1</v>
      </c>
      <c r="D86" s="85">
        <v>75594119</v>
      </c>
      <c r="E86" s="85">
        <v>75627218</v>
      </c>
      <c r="F86" s="85">
        <v>0</v>
      </c>
      <c r="G86" s="85">
        <v>0</v>
      </c>
      <c r="H86" s="85" t="s">
        <v>2325</v>
      </c>
    </row>
    <row r="87" spans="1:8">
      <c r="A87" s="85" t="s">
        <v>2412</v>
      </c>
      <c r="B87" s="85" t="s">
        <v>2399</v>
      </c>
      <c r="C87" s="85">
        <v>1</v>
      </c>
      <c r="D87" s="85">
        <v>76190036</v>
      </c>
      <c r="E87" s="85">
        <v>76253260</v>
      </c>
      <c r="F87" s="85">
        <v>0</v>
      </c>
      <c r="G87" s="85">
        <v>0</v>
      </c>
      <c r="H87" s="85" t="s">
        <v>2325</v>
      </c>
    </row>
    <row r="88" spans="1:8">
      <c r="A88" s="85" t="s">
        <v>2413</v>
      </c>
      <c r="B88" s="85" t="s">
        <v>2414</v>
      </c>
      <c r="C88" s="85">
        <v>1</v>
      </c>
      <c r="D88" s="85">
        <v>89829617</v>
      </c>
      <c r="E88" s="85">
        <v>89852020</v>
      </c>
      <c r="F88" s="85">
        <v>0</v>
      </c>
      <c r="G88" s="85">
        <v>0</v>
      </c>
      <c r="H88" s="85" t="s">
        <v>2325</v>
      </c>
    </row>
    <row r="89" spans="1:8">
      <c r="A89" s="85" t="s">
        <v>2415</v>
      </c>
      <c r="B89" s="85" t="s">
        <v>2414</v>
      </c>
      <c r="C89" s="85">
        <v>1</v>
      </c>
      <c r="D89" s="85">
        <v>91177096</v>
      </c>
      <c r="E89" s="85">
        <v>91182794</v>
      </c>
      <c r="F89" s="85">
        <v>4</v>
      </c>
      <c r="G89" s="85">
        <v>0</v>
      </c>
      <c r="H89" s="85" t="s">
        <v>2325</v>
      </c>
    </row>
    <row r="90" spans="1:8">
      <c r="A90" s="85" t="s">
        <v>2416</v>
      </c>
      <c r="B90" s="85" t="s">
        <v>2414</v>
      </c>
      <c r="C90" s="85">
        <v>1</v>
      </c>
      <c r="D90" s="85">
        <v>91380859</v>
      </c>
      <c r="E90" s="85">
        <v>91487829</v>
      </c>
      <c r="F90" s="85">
        <v>0</v>
      </c>
      <c r="G90" s="85">
        <v>0</v>
      </c>
      <c r="H90" s="85" t="s">
        <v>2325</v>
      </c>
    </row>
    <row r="91" spans="1:8">
      <c r="A91" s="85" t="s">
        <v>2417</v>
      </c>
      <c r="B91" s="85" t="s">
        <v>2414</v>
      </c>
      <c r="C91" s="85">
        <v>1</v>
      </c>
      <c r="D91" s="85">
        <v>91966408</v>
      </c>
      <c r="E91" s="85">
        <v>91991321</v>
      </c>
      <c r="F91" s="85">
        <v>0</v>
      </c>
      <c r="G91" s="85">
        <v>1</v>
      </c>
      <c r="H91" s="85" t="s">
        <v>2325</v>
      </c>
    </row>
    <row r="92" spans="1:8">
      <c r="A92" s="85" t="s">
        <v>2418</v>
      </c>
      <c r="B92" s="85" t="s">
        <v>2414</v>
      </c>
      <c r="C92" s="85">
        <v>1</v>
      </c>
      <c r="D92" s="85">
        <v>92632542</v>
      </c>
      <c r="E92" s="85">
        <v>92650280</v>
      </c>
      <c r="F92" s="85">
        <v>0</v>
      </c>
      <c r="G92" s="85">
        <v>0</v>
      </c>
      <c r="H92" s="85" t="s">
        <v>2325</v>
      </c>
    </row>
    <row r="93" spans="1:8">
      <c r="A93" s="85" t="s">
        <v>2419</v>
      </c>
      <c r="B93" s="85" t="s">
        <v>2414</v>
      </c>
      <c r="C93" s="85">
        <v>1</v>
      </c>
      <c r="D93" s="85">
        <v>92940319</v>
      </c>
      <c r="E93" s="85">
        <v>92952433</v>
      </c>
      <c r="F93" s="85">
        <v>0</v>
      </c>
      <c r="G93" s="85">
        <v>0</v>
      </c>
      <c r="H93" s="85" t="s">
        <v>2325</v>
      </c>
    </row>
    <row r="94" spans="1:8">
      <c r="A94" s="85" t="s">
        <v>2420</v>
      </c>
      <c r="B94" s="85" t="s">
        <v>2421</v>
      </c>
      <c r="C94" s="85">
        <v>1</v>
      </c>
      <c r="D94" s="85">
        <v>95362507</v>
      </c>
      <c r="E94" s="85">
        <v>95392834</v>
      </c>
      <c r="F94" s="85">
        <v>0</v>
      </c>
      <c r="G94" s="85">
        <v>0</v>
      </c>
      <c r="H94" s="85" t="s">
        <v>2325</v>
      </c>
    </row>
    <row r="95" spans="1:8">
      <c r="A95" s="85" t="s">
        <v>2422</v>
      </c>
      <c r="B95" s="85" t="s">
        <v>2421</v>
      </c>
      <c r="C95" s="85">
        <v>1</v>
      </c>
      <c r="D95" s="85">
        <v>95439963</v>
      </c>
      <c r="E95" s="85">
        <v>95538501</v>
      </c>
      <c r="F95" s="85">
        <v>0</v>
      </c>
      <c r="G95" s="85">
        <v>0</v>
      </c>
      <c r="H95" s="85" t="s">
        <v>2325</v>
      </c>
    </row>
    <row r="96" spans="1:8">
      <c r="A96" s="85" t="s">
        <v>2423</v>
      </c>
      <c r="B96" s="85" t="s">
        <v>2424</v>
      </c>
      <c r="C96" s="85">
        <v>1</v>
      </c>
      <c r="D96" s="85">
        <v>95699711</v>
      </c>
      <c r="E96" s="85">
        <v>95712781</v>
      </c>
      <c r="F96" s="85">
        <v>0</v>
      </c>
      <c r="G96" s="85">
        <v>0</v>
      </c>
      <c r="H96" s="85" t="s">
        <v>2325</v>
      </c>
    </row>
    <row r="97" spans="1:8">
      <c r="A97" s="85" t="s">
        <v>2425</v>
      </c>
      <c r="B97" s="85" t="s">
        <v>2424</v>
      </c>
      <c r="C97" s="85">
        <v>1</v>
      </c>
      <c r="D97" s="85">
        <v>96403457</v>
      </c>
      <c r="E97" s="85">
        <v>96488436</v>
      </c>
      <c r="F97" s="85">
        <v>0</v>
      </c>
      <c r="G97" s="85">
        <v>0</v>
      </c>
      <c r="H97" s="85" t="s">
        <v>2325</v>
      </c>
    </row>
    <row r="98" spans="1:8">
      <c r="A98" s="85" t="s">
        <v>2426</v>
      </c>
      <c r="B98" s="85" t="s">
        <v>2424</v>
      </c>
      <c r="C98" s="85">
        <v>1</v>
      </c>
      <c r="D98" s="85">
        <v>97187221</v>
      </c>
      <c r="E98" s="85">
        <v>97289294</v>
      </c>
      <c r="F98" s="85">
        <v>0</v>
      </c>
      <c r="G98" s="85">
        <v>0</v>
      </c>
      <c r="H98" s="85" t="s">
        <v>2325</v>
      </c>
    </row>
    <row r="99" spans="1:8">
      <c r="A99" s="85" t="s">
        <v>2427</v>
      </c>
      <c r="B99" s="85" t="s">
        <v>2424</v>
      </c>
      <c r="C99" s="85">
        <v>1</v>
      </c>
      <c r="D99" s="85">
        <v>97543299</v>
      </c>
      <c r="E99" s="85">
        <v>98386605</v>
      </c>
      <c r="F99" s="85">
        <v>0</v>
      </c>
      <c r="G99" s="85">
        <v>0</v>
      </c>
      <c r="H99" s="85" t="s">
        <v>2325</v>
      </c>
    </row>
    <row r="100" spans="1:8">
      <c r="A100" s="85" t="s">
        <v>2428</v>
      </c>
      <c r="B100" s="85" t="s">
        <v>2424</v>
      </c>
      <c r="C100" s="85">
        <v>1</v>
      </c>
      <c r="D100" s="85">
        <v>99127236</v>
      </c>
      <c r="E100" s="85">
        <v>99226056</v>
      </c>
      <c r="F100" s="85">
        <v>0</v>
      </c>
      <c r="G100" s="85">
        <v>0</v>
      </c>
      <c r="H100" s="85" t="s">
        <v>2325</v>
      </c>
    </row>
    <row r="101" spans="1:8">
      <c r="A101" s="85" t="s">
        <v>2429</v>
      </c>
      <c r="B101" s="85" t="s">
        <v>2430</v>
      </c>
      <c r="C101" s="85">
        <v>1</v>
      </c>
      <c r="D101" s="85">
        <v>107599267</v>
      </c>
      <c r="E101" s="85">
        <v>107601916</v>
      </c>
      <c r="F101" s="85">
        <v>13</v>
      </c>
      <c r="G101" s="85">
        <v>40</v>
      </c>
      <c r="H101" s="85" t="s">
        <v>2329</v>
      </c>
    </row>
    <row r="102" spans="1:8">
      <c r="A102" s="85" t="s">
        <v>2431</v>
      </c>
      <c r="B102" s="85" t="s">
        <v>2430</v>
      </c>
      <c r="C102" s="85">
        <v>1</v>
      </c>
      <c r="D102" s="85">
        <v>107682629</v>
      </c>
      <c r="E102" s="85">
        <v>108026080</v>
      </c>
      <c r="F102" s="85">
        <v>0</v>
      </c>
      <c r="G102" s="85">
        <v>0</v>
      </c>
      <c r="H102" s="85" t="s">
        <v>2325</v>
      </c>
    </row>
    <row r="103" spans="1:8">
      <c r="A103" s="85" t="s">
        <v>2432</v>
      </c>
      <c r="B103" s="85" t="s">
        <v>2433</v>
      </c>
      <c r="C103" s="85">
        <v>1</v>
      </c>
      <c r="D103" s="85">
        <v>200520628</v>
      </c>
      <c r="E103" s="85">
        <v>200589862</v>
      </c>
      <c r="F103" s="85">
        <v>0</v>
      </c>
      <c r="G103" s="85">
        <v>0</v>
      </c>
      <c r="H103" s="85" t="s">
        <v>2325</v>
      </c>
    </row>
    <row r="104" spans="1:8">
      <c r="A104" s="85" t="s">
        <v>2434</v>
      </c>
      <c r="B104" s="85" t="s">
        <v>2433</v>
      </c>
      <c r="C104" s="85">
        <v>1</v>
      </c>
      <c r="D104" s="85">
        <v>200842083</v>
      </c>
      <c r="E104" s="85">
        <v>200843306</v>
      </c>
      <c r="F104" s="85">
        <v>0</v>
      </c>
      <c r="G104" s="85">
        <v>0</v>
      </c>
      <c r="H104" s="85" t="s">
        <v>2325</v>
      </c>
    </row>
    <row r="105" spans="1:8">
      <c r="A105" s="85" t="s">
        <v>2435</v>
      </c>
      <c r="B105" s="85" t="s">
        <v>2433</v>
      </c>
      <c r="C105" s="85">
        <v>1</v>
      </c>
      <c r="D105" s="85">
        <v>200938520</v>
      </c>
      <c r="E105" s="85">
        <v>200992828</v>
      </c>
      <c r="F105" s="85">
        <v>0</v>
      </c>
      <c r="G105" s="85">
        <v>0</v>
      </c>
      <c r="H105" s="85" t="s">
        <v>2325</v>
      </c>
    </row>
    <row r="106" spans="1:8">
      <c r="A106" s="85" t="s">
        <v>2436</v>
      </c>
      <c r="B106" s="85" t="s">
        <v>2433</v>
      </c>
      <c r="C106" s="85">
        <v>1</v>
      </c>
      <c r="D106" s="85">
        <v>201252580</v>
      </c>
      <c r="E106" s="85">
        <v>201302121</v>
      </c>
      <c r="F106" s="85">
        <v>0</v>
      </c>
      <c r="G106" s="85">
        <v>0</v>
      </c>
      <c r="H106" s="85" t="s">
        <v>2325</v>
      </c>
    </row>
    <row r="107" spans="1:8">
      <c r="A107" s="85" t="s">
        <v>2437</v>
      </c>
      <c r="B107" s="85" t="s">
        <v>2433</v>
      </c>
      <c r="C107" s="85">
        <v>1</v>
      </c>
      <c r="D107" s="85">
        <v>201373625</v>
      </c>
      <c r="E107" s="85">
        <v>201398994</v>
      </c>
      <c r="F107" s="85">
        <v>0</v>
      </c>
      <c r="G107" s="85">
        <v>0</v>
      </c>
      <c r="H107" s="85" t="s">
        <v>2325</v>
      </c>
    </row>
    <row r="108" spans="1:8">
      <c r="A108" s="85" t="s">
        <v>2438</v>
      </c>
      <c r="B108" s="85" t="s">
        <v>2433</v>
      </c>
      <c r="C108" s="85">
        <v>1</v>
      </c>
      <c r="D108" s="85">
        <v>201434620</v>
      </c>
      <c r="E108" s="85">
        <v>201438365</v>
      </c>
      <c r="F108" s="85">
        <v>0</v>
      </c>
      <c r="G108" s="85">
        <v>0</v>
      </c>
      <c r="H108" s="85" t="s">
        <v>2325</v>
      </c>
    </row>
    <row r="109" spans="1:8">
      <c r="A109" s="85" t="s">
        <v>2439</v>
      </c>
      <c r="B109" s="85" t="s">
        <v>2433</v>
      </c>
      <c r="C109" s="85">
        <v>1</v>
      </c>
      <c r="D109" s="85">
        <v>201452658</v>
      </c>
      <c r="E109" s="85">
        <v>201478584</v>
      </c>
      <c r="F109" s="85">
        <v>0</v>
      </c>
      <c r="G109" s="85">
        <v>0</v>
      </c>
      <c r="H109" s="85" t="s">
        <v>2325</v>
      </c>
    </row>
    <row r="110" spans="1:8">
      <c r="A110" s="85" t="s">
        <v>2440</v>
      </c>
      <c r="B110" s="85" t="s">
        <v>2433</v>
      </c>
      <c r="C110" s="85">
        <v>1</v>
      </c>
      <c r="D110" s="85">
        <v>201592013</v>
      </c>
      <c r="E110" s="85">
        <v>201592738</v>
      </c>
      <c r="F110" s="85">
        <v>0</v>
      </c>
      <c r="G110" s="85">
        <v>0</v>
      </c>
      <c r="H110" s="85" t="s">
        <v>2325</v>
      </c>
    </row>
    <row r="111" spans="1:8">
      <c r="A111" s="85" t="s">
        <v>2441</v>
      </c>
      <c r="B111" s="85" t="s">
        <v>2433</v>
      </c>
      <c r="C111" s="85">
        <v>1</v>
      </c>
      <c r="D111" s="85">
        <v>201592411</v>
      </c>
      <c r="E111" s="85">
        <v>201796102</v>
      </c>
      <c r="F111" s="85">
        <v>8</v>
      </c>
      <c r="G111" s="85">
        <v>0</v>
      </c>
      <c r="H111" s="85" t="s">
        <v>2325</v>
      </c>
    </row>
    <row r="112" spans="1:8">
      <c r="A112" s="85" t="s">
        <v>2442</v>
      </c>
      <c r="B112" s="85" t="s">
        <v>2433</v>
      </c>
      <c r="C112" s="85">
        <v>1</v>
      </c>
      <c r="D112" s="85">
        <v>201798269</v>
      </c>
      <c r="E112" s="85">
        <v>201853422</v>
      </c>
      <c r="F112" s="85">
        <v>32</v>
      </c>
      <c r="G112" s="85">
        <v>5</v>
      </c>
      <c r="H112" s="85" t="s">
        <v>2325</v>
      </c>
    </row>
    <row r="113" spans="1:8">
      <c r="A113" s="85" t="s">
        <v>2443</v>
      </c>
      <c r="B113" s="85" t="s">
        <v>2433</v>
      </c>
      <c r="C113" s="85">
        <v>1</v>
      </c>
      <c r="D113" s="85">
        <v>201857808</v>
      </c>
      <c r="E113" s="85">
        <v>201861434</v>
      </c>
      <c r="F113" s="85">
        <v>10</v>
      </c>
      <c r="G113" s="85">
        <v>48</v>
      </c>
      <c r="H113" s="85" t="s">
        <v>2325</v>
      </c>
    </row>
    <row r="114" spans="1:8">
      <c r="A114" s="85" t="s">
        <v>2444</v>
      </c>
      <c r="B114" s="85" t="s">
        <v>2433</v>
      </c>
      <c r="C114" s="85">
        <v>1</v>
      </c>
      <c r="D114" s="85">
        <v>201865580</v>
      </c>
      <c r="E114" s="85">
        <v>201915715</v>
      </c>
      <c r="F114" s="85">
        <v>25</v>
      </c>
      <c r="G114" s="85">
        <v>47</v>
      </c>
      <c r="H114" s="85" t="s">
        <v>2325</v>
      </c>
    </row>
    <row r="115" spans="1:8">
      <c r="A115" s="85" t="s">
        <v>2445</v>
      </c>
      <c r="B115" s="85" t="s">
        <v>2433</v>
      </c>
      <c r="C115" s="85">
        <v>1</v>
      </c>
      <c r="D115" s="85">
        <v>201924619</v>
      </c>
      <c r="E115" s="85">
        <v>201939789</v>
      </c>
      <c r="F115" s="85">
        <v>0</v>
      </c>
      <c r="G115" s="85">
        <v>43</v>
      </c>
      <c r="H115" s="85" t="s">
        <v>2325</v>
      </c>
    </row>
    <row r="116" spans="1:8">
      <c r="A116" s="85" t="s">
        <v>2446</v>
      </c>
      <c r="B116" s="85" t="s">
        <v>2433</v>
      </c>
      <c r="C116" s="85">
        <v>1</v>
      </c>
      <c r="D116" s="85">
        <v>201951500</v>
      </c>
      <c r="E116" s="85">
        <v>201975275</v>
      </c>
      <c r="F116" s="85">
        <v>0</v>
      </c>
      <c r="G116" s="85">
        <v>47</v>
      </c>
      <c r="H116" s="85" t="s">
        <v>2325</v>
      </c>
    </row>
    <row r="117" spans="1:8">
      <c r="A117" s="85" t="s">
        <v>2447</v>
      </c>
      <c r="B117" s="85" t="s">
        <v>2433</v>
      </c>
      <c r="C117" s="85">
        <v>1</v>
      </c>
      <c r="D117" s="85">
        <v>201977073</v>
      </c>
      <c r="E117" s="85">
        <v>201986316</v>
      </c>
      <c r="F117" s="85">
        <v>0</v>
      </c>
      <c r="G117" s="85">
        <v>0</v>
      </c>
      <c r="H117" s="85" t="s">
        <v>2325</v>
      </c>
    </row>
    <row r="118" spans="1:8">
      <c r="A118" s="85" t="s">
        <v>2448</v>
      </c>
      <c r="B118" s="85" t="s">
        <v>2433</v>
      </c>
      <c r="C118" s="85">
        <v>1</v>
      </c>
      <c r="D118" s="85">
        <v>202559724</v>
      </c>
      <c r="E118" s="85">
        <v>202679545</v>
      </c>
      <c r="F118" s="85">
        <v>0</v>
      </c>
      <c r="G118" s="85">
        <v>0</v>
      </c>
      <c r="H118" s="85" t="s">
        <v>2325</v>
      </c>
    </row>
    <row r="119" spans="1:8">
      <c r="A119" s="85" t="s">
        <v>2449</v>
      </c>
      <c r="B119" s="85" t="s">
        <v>2433</v>
      </c>
      <c r="C119" s="85">
        <v>1</v>
      </c>
      <c r="D119" s="85">
        <v>202789394</v>
      </c>
      <c r="E119" s="85">
        <v>202796353</v>
      </c>
      <c r="F119" s="85">
        <v>0</v>
      </c>
      <c r="G119" s="85">
        <v>0</v>
      </c>
      <c r="H119" s="85" t="s">
        <v>2325</v>
      </c>
    </row>
    <row r="120" spans="1:8">
      <c r="A120" s="85" t="s">
        <v>2450</v>
      </c>
      <c r="B120" s="85" t="s">
        <v>2451</v>
      </c>
      <c r="C120" s="85">
        <v>1</v>
      </c>
      <c r="D120" s="85">
        <v>202909951</v>
      </c>
      <c r="E120" s="85">
        <v>202927700</v>
      </c>
      <c r="F120" s="85">
        <v>0</v>
      </c>
      <c r="G120" s="85">
        <v>0</v>
      </c>
      <c r="H120" s="85" t="s">
        <v>2325</v>
      </c>
    </row>
    <row r="121" spans="1:8">
      <c r="A121" s="85" t="s">
        <v>2452</v>
      </c>
      <c r="B121" s="85" t="s">
        <v>2453</v>
      </c>
      <c r="C121" s="85">
        <v>1</v>
      </c>
      <c r="D121" s="85">
        <v>202930997</v>
      </c>
      <c r="E121" s="85">
        <v>202936408</v>
      </c>
      <c r="F121" s="85">
        <v>0</v>
      </c>
      <c r="G121" s="85">
        <v>0</v>
      </c>
      <c r="H121" s="85" t="s">
        <v>2325</v>
      </c>
    </row>
    <row r="122" spans="1:8">
      <c r="A122" s="85" t="s">
        <v>2454</v>
      </c>
      <c r="B122" s="85" t="s">
        <v>2453</v>
      </c>
      <c r="C122" s="85">
        <v>1</v>
      </c>
      <c r="D122" s="85">
        <v>203764782</v>
      </c>
      <c r="E122" s="85">
        <v>203823252</v>
      </c>
      <c r="F122" s="85">
        <v>0</v>
      </c>
      <c r="G122" s="85">
        <v>0</v>
      </c>
      <c r="H122" s="85" t="s">
        <v>2325</v>
      </c>
    </row>
    <row r="123" spans="1:8">
      <c r="A123" s="85" t="s">
        <v>2455</v>
      </c>
      <c r="B123" s="85" t="s">
        <v>2453</v>
      </c>
      <c r="C123" s="85">
        <v>1</v>
      </c>
      <c r="D123" s="85">
        <v>203765437</v>
      </c>
      <c r="E123" s="85">
        <v>203769686</v>
      </c>
      <c r="F123" s="85">
        <v>0</v>
      </c>
      <c r="G123" s="85">
        <v>0</v>
      </c>
      <c r="H123" s="85" t="s">
        <v>2325</v>
      </c>
    </row>
    <row r="124" spans="1:8">
      <c r="A124" s="85" t="s">
        <v>2456</v>
      </c>
      <c r="B124" s="85" t="s">
        <v>2453</v>
      </c>
      <c r="C124" s="85">
        <v>1</v>
      </c>
      <c r="D124" s="85">
        <v>203830731</v>
      </c>
      <c r="E124" s="85">
        <v>203839678</v>
      </c>
      <c r="F124" s="85">
        <v>0</v>
      </c>
      <c r="G124" s="85">
        <v>0</v>
      </c>
      <c r="H124" s="85" t="s">
        <v>2325</v>
      </c>
    </row>
    <row r="125" spans="1:8">
      <c r="A125" s="85" t="s">
        <v>2457</v>
      </c>
      <c r="B125" s="85" t="s">
        <v>2453</v>
      </c>
      <c r="C125" s="85">
        <v>1</v>
      </c>
      <c r="D125" s="85">
        <v>204100190</v>
      </c>
      <c r="E125" s="85">
        <v>204121307</v>
      </c>
      <c r="F125" s="85">
        <v>0</v>
      </c>
      <c r="G125" s="85">
        <v>0</v>
      </c>
      <c r="H125" s="85" t="s">
        <v>2325</v>
      </c>
    </row>
    <row r="126" spans="1:8">
      <c r="A126" s="85" t="s">
        <v>2458</v>
      </c>
      <c r="B126" s="85" t="s">
        <v>2453</v>
      </c>
      <c r="C126" s="85">
        <v>1</v>
      </c>
      <c r="D126" s="85">
        <v>204123944</v>
      </c>
      <c r="E126" s="85">
        <v>204135465</v>
      </c>
      <c r="F126" s="85">
        <v>0</v>
      </c>
      <c r="G126" s="85">
        <v>0</v>
      </c>
      <c r="H126" s="85" t="s">
        <v>2325</v>
      </c>
    </row>
    <row r="127" spans="1:8">
      <c r="A127" s="85" t="s">
        <v>2459</v>
      </c>
      <c r="B127" s="85" t="s">
        <v>2453</v>
      </c>
      <c r="C127" s="85">
        <v>1</v>
      </c>
      <c r="D127" s="85">
        <v>204159469</v>
      </c>
      <c r="E127" s="85">
        <v>204165614</v>
      </c>
      <c r="F127" s="85">
        <v>0</v>
      </c>
      <c r="G127" s="85">
        <v>0</v>
      </c>
      <c r="H127" s="85" t="s">
        <v>2325</v>
      </c>
    </row>
    <row r="128" spans="1:8">
      <c r="A128" s="85" t="s">
        <v>2460</v>
      </c>
      <c r="B128" s="85" t="s">
        <v>2453</v>
      </c>
      <c r="C128" s="85">
        <v>1</v>
      </c>
      <c r="D128" s="85">
        <v>204167288</v>
      </c>
      <c r="E128" s="85">
        <v>204183220</v>
      </c>
      <c r="F128" s="85">
        <v>0</v>
      </c>
      <c r="G128" s="85">
        <v>0</v>
      </c>
      <c r="H128" s="85" t="s">
        <v>2325</v>
      </c>
    </row>
    <row r="129" spans="1:8">
      <c r="A129" s="85" t="s">
        <v>2461</v>
      </c>
      <c r="B129" s="85" t="s">
        <v>2453</v>
      </c>
      <c r="C129" s="85">
        <v>1</v>
      </c>
      <c r="D129" s="85">
        <v>204187979</v>
      </c>
      <c r="E129" s="85">
        <v>204346793</v>
      </c>
      <c r="F129" s="85">
        <v>0</v>
      </c>
      <c r="G129" s="85">
        <v>0</v>
      </c>
      <c r="H129" s="85" t="s">
        <v>2325</v>
      </c>
    </row>
    <row r="130" spans="1:8">
      <c r="A130" s="85" t="s">
        <v>2462</v>
      </c>
      <c r="B130" s="85" t="s">
        <v>2451</v>
      </c>
      <c r="C130" s="85">
        <v>1</v>
      </c>
      <c r="D130" s="85">
        <v>204372515</v>
      </c>
      <c r="E130" s="85">
        <v>204380919</v>
      </c>
      <c r="F130" s="85">
        <v>0</v>
      </c>
      <c r="G130" s="85">
        <v>0</v>
      </c>
      <c r="H130" s="85" t="s">
        <v>2325</v>
      </c>
    </row>
    <row r="131" spans="1:8">
      <c r="A131" s="85" t="s">
        <v>2463</v>
      </c>
      <c r="B131" s="85" t="s">
        <v>2453</v>
      </c>
      <c r="C131" s="85">
        <v>1</v>
      </c>
      <c r="D131" s="85">
        <v>204391756</v>
      </c>
      <c r="E131" s="85">
        <v>204463852</v>
      </c>
      <c r="F131" s="85">
        <v>19</v>
      </c>
      <c r="G131" s="85">
        <v>148</v>
      </c>
      <c r="H131" s="85" t="s">
        <v>2325</v>
      </c>
    </row>
    <row r="132" spans="1:8">
      <c r="A132" s="85" t="s">
        <v>2464</v>
      </c>
      <c r="B132" s="85" t="s">
        <v>2453</v>
      </c>
      <c r="C132" s="85">
        <v>1</v>
      </c>
      <c r="D132" s="85">
        <v>204485511</v>
      </c>
      <c r="E132" s="85">
        <v>204542871</v>
      </c>
      <c r="F132" s="85">
        <v>98</v>
      </c>
      <c r="G132" s="85">
        <v>109</v>
      </c>
      <c r="H132" s="85" t="s">
        <v>2325</v>
      </c>
    </row>
    <row r="133" spans="1:8">
      <c r="A133" s="85" t="s">
        <v>2465</v>
      </c>
      <c r="B133" s="85" t="s">
        <v>2453</v>
      </c>
      <c r="C133" s="85">
        <v>1</v>
      </c>
      <c r="D133" s="85">
        <v>204586298</v>
      </c>
      <c r="E133" s="85">
        <v>204654861</v>
      </c>
      <c r="F133" s="85">
        <v>30</v>
      </c>
      <c r="G133" s="85">
        <v>153</v>
      </c>
      <c r="H133" s="85" t="s">
        <v>2325</v>
      </c>
    </row>
    <row r="134" spans="1:8">
      <c r="A134" s="85" t="s">
        <v>2466</v>
      </c>
      <c r="B134" s="85" t="s">
        <v>2453</v>
      </c>
      <c r="C134" s="85">
        <v>1</v>
      </c>
      <c r="D134" s="85">
        <v>204797779</v>
      </c>
      <c r="E134" s="85">
        <v>204991950</v>
      </c>
      <c r="F134" s="85">
        <v>0</v>
      </c>
      <c r="G134" s="85">
        <v>3</v>
      </c>
      <c r="H134" s="85" t="s">
        <v>2325</v>
      </c>
    </row>
    <row r="135" spans="1:8">
      <c r="A135" s="85" t="s">
        <v>2467</v>
      </c>
      <c r="B135" s="85" t="s">
        <v>2453</v>
      </c>
      <c r="C135" s="85">
        <v>1</v>
      </c>
      <c r="D135" s="85">
        <v>205052258</v>
      </c>
      <c r="E135" s="85">
        <v>205053645</v>
      </c>
      <c r="F135" s="85">
        <v>0</v>
      </c>
      <c r="G135" s="85">
        <v>0</v>
      </c>
      <c r="H135" s="85" t="s">
        <v>2325</v>
      </c>
    </row>
    <row r="136" spans="1:8">
      <c r="A136" s="85" t="s">
        <v>2468</v>
      </c>
      <c r="B136" s="85" t="s">
        <v>2453</v>
      </c>
      <c r="C136" s="85">
        <v>1</v>
      </c>
      <c r="D136" s="85">
        <v>205055270</v>
      </c>
      <c r="E136" s="85">
        <v>205091143</v>
      </c>
      <c r="F136" s="85">
        <v>0</v>
      </c>
      <c r="G136" s="85">
        <v>0</v>
      </c>
      <c r="H136" s="85" t="s">
        <v>2325</v>
      </c>
    </row>
    <row r="137" spans="1:8">
      <c r="A137" s="85" t="s">
        <v>2469</v>
      </c>
      <c r="B137" s="85" t="s">
        <v>2453</v>
      </c>
      <c r="C137" s="85">
        <v>1</v>
      </c>
      <c r="D137" s="85">
        <v>205271187</v>
      </c>
      <c r="E137" s="85">
        <v>205290883</v>
      </c>
      <c r="F137" s="85">
        <v>0</v>
      </c>
      <c r="G137" s="85">
        <v>0</v>
      </c>
      <c r="H137" s="85" t="s">
        <v>2325</v>
      </c>
    </row>
    <row r="138" spans="1:8">
      <c r="A138" s="85" t="s">
        <v>2470</v>
      </c>
      <c r="B138" s="85" t="s">
        <v>2453</v>
      </c>
      <c r="C138" s="85">
        <v>1</v>
      </c>
      <c r="D138" s="85">
        <v>205305220</v>
      </c>
      <c r="E138" s="85">
        <v>205326218</v>
      </c>
      <c r="F138" s="85">
        <v>0</v>
      </c>
      <c r="G138" s="85">
        <v>0</v>
      </c>
      <c r="H138" s="85" t="s">
        <v>2325</v>
      </c>
    </row>
    <row r="139" spans="1:8">
      <c r="A139" s="85" t="s">
        <v>2471</v>
      </c>
      <c r="B139" s="85" t="s">
        <v>2472</v>
      </c>
      <c r="C139" s="85">
        <v>1</v>
      </c>
      <c r="D139" s="85">
        <v>241660903</v>
      </c>
      <c r="E139" s="85">
        <v>241683061</v>
      </c>
      <c r="F139" s="85">
        <v>0</v>
      </c>
      <c r="G139" s="85">
        <v>0</v>
      </c>
      <c r="H139" s="85" t="s">
        <v>2325</v>
      </c>
    </row>
    <row r="140" spans="1:8">
      <c r="A140" s="85" t="s">
        <v>2473</v>
      </c>
      <c r="B140" s="85" t="s">
        <v>2472</v>
      </c>
      <c r="C140" s="85">
        <v>1</v>
      </c>
      <c r="D140" s="85">
        <v>241695434</v>
      </c>
      <c r="E140" s="85">
        <v>241758944</v>
      </c>
      <c r="F140" s="85">
        <v>0</v>
      </c>
      <c r="G140" s="85">
        <v>0</v>
      </c>
      <c r="H140" s="85" t="s">
        <v>2325</v>
      </c>
    </row>
    <row r="141" spans="1:8">
      <c r="A141" s="85" t="s">
        <v>2474</v>
      </c>
      <c r="B141" s="85" t="s">
        <v>2472</v>
      </c>
      <c r="C141" s="85">
        <v>1</v>
      </c>
      <c r="D141" s="85">
        <v>241792155</v>
      </c>
      <c r="E141" s="85">
        <v>241799232</v>
      </c>
      <c r="F141" s="85">
        <v>0</v>
      </c>
      <c r="G141" s="85">
        <v>0</v>
      </c>
      <c r="H141" s="85" t="s">
        <v>2325</v>
      </c>
    </row>
    <row r="142" spans="1:8">
      <c r="A142" s="85" t="s">
        <v>2475</v>
      </c>
      <c r="B142" s="85" t="s">
        <v>2472</v>
      </c>
      <c r="C142" s="85">
        <v>1</v>
      </c>
      <c r="D142" s="85">
        <v>241815580</v>
      </c>
      <c r="E142" s="85">
        <v>241965435</v>
      </c>
      <c r="F142" s="85">
        <v>0</v>
      </c>
      <c r="G142" s="85">
        <v>0</v>
      </c>
      <c r="H142" s="85" t="s">
        <v>2325</v>
      </c>
    </row>
    <row r="143" spans="1:8">
      <c r="A143" s="85" t="s">
        <v>2476</v>
      </c>
      <c r="B143" s="85" t="s">
        <v>2472</v>
      </c>
      <c r="C143" s="85">
        <v>1</v>
      </c>
      <c r="D143" s="85">
        <v>242011269</v>
      </c>
      <c r="E143" s="85">
        <v>242058450</v>
      </c>
      <c r="F143" s="85">
        <v>0</v>
      </c>
      <c r="G143" s="85">
        <v>0</v>
      </c>
      <c r="H143" s="85" t="s">
        <v>2325</v>
      </c>
    </row>
    <row r="144" spans="1:8">
      <c r="A144" s="85" t="s">
        <v>2477</v>
      </c>
      <c r="B144" s="85" t="s">
        <v>2472</v>
      </c>
      <c r="C144" s="85">
        <v>1</v>
      </c>
      <c r="D144" s="85">
        <v>242246288</v>
      </c>
      <c r="E144" s="85">
        <v>242687998</v>
      </c>
      <c r="F144" s="85">
        <v>0</v>
      </c>
      <c r="G144" s="85">
        <v>2</v>
      </c>
      <c r="H144" s="85" t="s">
        <v>2325</v>
      </c>
    </row>
    <row r="145" spans="1:8">
      <c r="A145" s="85" t="s">
        <v>2478</v>
      </c>
      <c r="B145" s="85" t="s">
        <v>2472</v>
      </c>
      <c r="C145" s="85">
        <v>1</v>
      </c>
      <c r="D145" s="85">
        <v>243287730</v>
      </c>
      <c r="E145" s="85">
        <v>243418650</v>
      </c>
      <c r="F145" s="85">
        <v>69</v>
      </c>
      <c r="G145" s="85">
        <v>205</v>
      </c>
      <c r="H145" s="85" t="s">
        <v>2325</v>
      </c>
    </row>
    <row r="146" spans="1:8">
      <c r="A146" s="85" t="s">
        <v>2479</v>
      </c>
      <c r="B146" s="85" t="s">
        <v>2472</v>
      </c>
      <c r="C146" s="85">
        <v>1</v>
      </c>
      <c r="D146" s="85">
        <v>243388058</v>
      </c>
      <c r="E146" s="85">
        <v>243395911</v>
      </c>
      <c r="F146" s="85">
        <v>20</v>
      </c>
      <c r="G146" s="85">
        <v>0</v>
      </c>
      <c r="H146" s="85" t="s">
        <v>2325</v>
      </c>
    </row>
    <row r="147" spans="1:8">
      <c r="A147" s="85" t="s">
        <v>2480</v>
      </c>
      <c r="B147" s="85" t="s">
        <v>2472</v>
      </c>
      <c r="C147" s="85">
        <v>1</v>
      </c>
      <c r="D147" s="85">
        <v>243419320</v>
      </c>
      <c r="E147" s="85">
        <v>243663394</v>
      </c>
      <c r="F147" s="85">
        <v>76</v>
      </c>
      <c r="G147" s="85">
        <v>206</v>
      </c>
      <c r="H147" s="85" t="s">
        <v>2325</v>
      </c>
    </row>
    <row r="148" spans="1:8">
      <c r="A148" s="85" t="s">
        <v>2481</v>
      </c>
      <c r="B148" s="85" t="s">
        <v>2472</v>
      </c>
      <c r="C148" s="85">
        <v>1</v>
      </c>
      <c r="D148" s="85">
        <v>243651535</v>
      </c>
      <c r="E148" s="85">
        <v>244014381</v>
      </c>
      <c r="F148" s="85">
        <v>0</v>
      </c>
      <c r="G148" s="85">
        <v>0</v>
      </c>
      <c r="H148" s="85" t="s">
        <v>2325</v>
      </c>
    </row>
    <row r="149" spans="1:8">
      <c r="A149" s="85" t="s">
        <v>2482</v>
      </c>
      <c r="B149" s="85" t="s">
        <v>2472</v>
      </c>
      <c r="C149" s="85">
        <v>1</v>
      </c>
      <c r="D149" s="85">
        <v>244214585</v>
      </c>
      <c r="E149" s="85">
        <v>244220778</v>
      </c>
      <c r="F149" s="85">
        <v>0</v>
      </c>
      <c r="G149" s="85">
        <v>0</v>
      </c>
      <c r="H149" s="85" t="s">
        <v>2325</v>
      </c>
    </row>
    <row r="150" spans="1:8">
      <c r="A150" s="85" t="s">
        <v>2483</v>
      </c>
      <c r="B150" s="85" t="s">
        <v>2472</v>
      </c>
      <c r="C150" s="85">
        <v>1</v>
      </c>
      <c r="D150" s="85">
        <v>244227632</v>
      </c>
      <c r="E150" s="85">
        <v>244231211</v>
      </c>
      <c r="F150" s="85">
        <v>0</v>
      </c>
      <c r="G150" s="85">
        <v>0</v>
      </c>
      <c r="H150" s="85" t="s">
        <v>2325</v>
      </c>
    </row>
    <row r="151" spans="1:8">
      <c r="A151" s="85" t="s">
        <v>2484</v>
      </c>
      <c r="B151" s="85" t="s">
        <v>2472</v>
      </c>
      <c r="C151" s="85">
        <v>1</v>
      </c>
      <c r="D151" s="85">
        <v>244515937</v>
      </c>
      <c r="E151" s="85">
        <v>244552965</v>
      </c>
      <c r="F151" s="85">
        <v>0</v>
      </c>
      <c r="G151" s="85">
        <v>0</v>
      </c>
      <c r="H151" s="85" t="s">
        <v>2325</v>
      </c>
    </row>
    <row r="152" spans="1:8">
      <c r="A152" s="85" t="s">
        <v>2485</v>
      </c>
      <c r="B152" s="85" t="s">
        <v>2472</v>
      </c>
      <c r="C152" s="85">
        <v>1</v>
      </c>
      <c r="D152" s="85">
        <v>244571796</v>
      </c>
      <c r="E152" s="85">
        <v>244615436</v>
      </c>
      <c r="F152" s="85">
        <v>0</v>
      </c>
      <c r="G152" s="85">
        <v>0</v>
      </c>
      <c r="H152" s="85" t="s">
        <v>2325</v>
      </c>
    </row>
    <row r="153" spans="1:8">
      <c r="A153" s="85" t="s">
        <v>2486</v>
      </c>
      <c r="B153" s="85" t="s">
        <v>2472</v>
      </c>
      <c r="C153" s="85">
        <v>1</v>
      </c>
      <c r="D153" s="85">
        <v>244617679</v>
      </c>
      <c r="E153" s="85">
        <v>244804479</v>
      </c>
      <c r="F153" s="85">
        <v>0</v>
      </c>
      <c r="G153" s="85">
        <v>0</v>
      </c>
      <c r="H153" s="85" t="s">
        <v>2325</v>
      </c>
    </row>
    <row r="154" spans="1:8">
      <c r="A154" s="85" t="s">
        <v>2487</v>
      </c>
      <c r="B154" s="85" t="s">
        <v>2488</v>
      </c>
      <c r="C154" s="85">
        <v>2</v>
      </c>
      <c r="D154" s="85">
        <v>20883788</v>
      </c>
      <c r="E154" s="85">
        <v>21022882</v>
      </c>
      <c r="F154" s="85">
        <v>0</v>
      </c>
      <c r="G154" s="85">
        <v>0</v>
      </c>
      <c r="H154" s="85" t="s">
        <v>2325</v>
      </c>
    </row>
    <row r="155" spans="1:8">
      <c r="A155" s="85" t="s">
        <v>2489</v>
      </c>
      <c r="B155" s="85" t="s">
        <v>2488</v>
      </c>
      <c r="C155" s="85">
        <v>2</v>
      </c>
      <c r="D155" s="85">
        <v>21224301</v>
      </c>
      <c r="E155" s="85">
        <v>21266945</v>
      </c>
      <c r="F155" s="85">
        <v>0</v>
      </c>
      <c r="G155" s="85">
        <v>0</v>
      </c>
      <c r="H155" s="85" t="s">
        <v>2325</v>
      </c>
    </row>
    <row r="156" spans="1:8">
      <c r="A156" s="85" t="s">
        <v>2490</v>
      </c>
      <c r="B156" s="85" t="s">
        <v>2488</v>
      </c>
      <c r="C156" s="85">
        <v>2</v>
      </c>
      <c r="D156" s="85">
        <v>21346789</v>
      </c>
      <c r="E156" s="85">
        <v>21366144</v>
      </c>
      <c r="F156" s="85">
        <v>0</v>
      </c>
      <c r="G156" s="85">
        <v>0</v>
      </c>
      <c r="H156" s="85" t="s">
        <v>2325</v>
      </c>
    </row>
    <row r="157" spans="1:8">
      <c r="A157" s="85" t="s">
        <v>2491</v>
      </c>
      <c r="B157" s="85" t="s">
        <v>2488</v>
      </c>
      <c r="C157" s="85">
        <v>2</v>
      </c>
      <c r="D157" s="85">
        <v>23608088</v>
      </c>
      <c r="E157" s="85">
        <v>23931481</v>
      </c>
      <c r="F157" s="85">
        <v>0</v>
      </c>
      <c r="G157" s="85">
        <v>0</v>
      </c>
      <c r="H157" s="85" t="s">
        <v>2325</v>
      </c>
    </row>
    <row r="158" spans="1:8">
      <c r="A158" s="85" t="s">
        <v>2492</v>
      </c>
      <c r="B158" s="85" t="s">
        <v>2488</v>
      </c>
      <c r="C158" s="85">
        <v>2</v>
      </c>
      <c r="D158" s="85">
        <v>24290454</v>
      </c>
      <c r="E158" s="85">
        <v>24299313</v>
      </c>
      <c r="F158" s="85">
        <v>0</v>
      </c>
      <c r="G158" s="85">
        <v>0</v>
      </c>
      <c r="H158" s="85" t="s">
        <v>2325</v>
      </c>
    </row>
    <row r="159" spans="1:8">
      <c r="A159" s="85" t="s">
        <v>2493</v>
      </c>
      <c r="B159" s="85" t="s">
        <v>2488</v>
      </c>
      <c r="C159" s="85">
        <v>2</v>
      </c>
      <c r="D159" s="85">
        <v>24299396</v>
      </c>
      <c r="E159" s="85">
        <v>24392509</v>
      </c>
      <c r="F159" s="85">
        <v>0</v>
      </c>
      <c r="G159" s="85">
        <v>0</v>
      </c>
      <c r="H159" s="85" t="s">
        <v>2325</v>
      </c>
    </row>
    <row r="160" spans="1:8">
      <c r="A160" s="85" t="s">
        <v>2494</v>
      </c>
      <c r="B160" s="85" t="s">
        <v>2495</v>
      </c>
      <c r="C160" s="85">
        <v>2</v>
      </c>
      <c r="D160" s="85">
        <v>44039611</v>
      </c>
      <c r="E160" s="85">
        <v>44066004</v>
      </c>
      <c r="F160" s="85">
        <v>0</v>
      </c>
      <c r="G160" s="85">
        <v>2</v>
      </c>
      <c r="H160" s="85" t="s">
        <v>2329</v>
      </c>
    </row>
    <row r="161" spans="1:8">
      <c r="A161" s="85" t="s">
        <v>2496</v>
      </c>
      <c r="B161" s="85" t="s">
        <v>2495</v>
      </c>
      <c r="C161" s="85">
        <v>2</v>
      </c>
      <c r="D161" s="85">
        <v>44113647</v>
      </c>
      <c r="E161" s="85">
        <v>44223144</v>
      </c>
      <c r="F161" s="85">
        <v>0</v>
      </c>
      <c r="G161" s="85">
        <v>2</v>
      </c>
      <c r="H161" s="85" t="s">
        <v>2325</v>
      </c>
    </row>
    <row r="162" spans="1:8">
      <c r="A162" s="85" t="s">
        <v>2497</v>
      </c>
      <c r="B162" s="85" t="s">
        <v>2495</v>
      </c>
      <c r="C162" s="85">
        <v>2</v>
      </c>
      <c r="D162" s="85">
        <v>44543420</v>
      </c>
      <c r="E162" s="85">
        <v>44589001</v>
      </c>
      <c r="F162" s="85">
        <v>0</v>
      </c>
      <c r="G162" s="85">
        <v>188</v>
      </c>
      <c r="H162" s="85" t="s">
        <v>2325</v>
      </c>
    </row>
    <row r="163" spans="1:8">
      <c r="A163" s="85" t="s">
        <v>2498</v>
      </c>
      <c r="B163" s="85" t="s">
        <v>2495</v>
      </c>
      <c r="C163" s="85">
        <v>2</v>
      </c>
      <c r="D163" s="85">
        <v>44589089</v>
      </c>
      <c r="E163" s="85">
        <v>44999731</v>
      </c>
      <c r="F163" s="85">
        <v>248</v>
      </c>
      <c r="G163" s="85">
        <v>217</v>
      </c>
      <c r="H163" s="85" t="s">
        <v>2325</v>
      </c>
    </row>
    <row r="164" spans="1:8">
      <c r="A164" s="85" t="s">
        <v>2499</v>
      </c>
      <c r="B164" s="85" t="s">
        <v>2495</v>
      </c>
      <c r="C164" s="85">
        <v>2</v>
      </c>
      <c r="D164" s="85">
        <v>45168902</v>
      </c>
      <c r="E164" s="85">
        <v>45173216</v>
      </c>
      <c r="F164" s="85">
        <v>0</v>
      </c>
      <c r="G164" s="85">
        <v>0</v>
      </c>
      <c r="H164" s="85" t="s">
        <v>2325</v>
      </c>
    </row>
    <row r="165" spans="1:8">
      <c r="A165" s="85" t="s">
        <v>2500</v>
      </c>
      <c r="B165" s="85" t="s">
        <v>2495</v>
      </c>
      <c r="C165" s="85">
        <v>2</v>
      </c>
      <c r="D165" s="85">
        <v>45232300</v>
      </c>
      <c r="E165" s="85">
        <v>45236569</v>
      </c>
      <c r="F165" s="85">
        <v>0</v>
      </c>
      <c r="G165" s="85">
        <v>0</v>
      </c>
      <c r="H165" s="85" t="s">
        <v>2325</v>
      </c>
    </row>
    <row r="166" spans="1:8">
      <c r="A166" s="85" t="s">
        <v>2501</v>
      </c>
      <c r="B166" s="85" t="s">
        <v>2502</v>
      </c>
      <c r="C166" s="85">
        <v>2</v>
      </c>
      <c r="D166" s="85">
        <v>58134786</v>
      </c>
      <c r="E166" s="85">
        <v>58387055</v>
      </c>
      <c r="F166" s="85">
        <v>0</v>
      </c>
      <c r="G166" s="85">
        <v>0</v>
      </c>
      <c r="H166" s="85" t="s">
        <v>2325</v>
      </c>
    </row>
    <row r="167" spans="1:8">
      <c r="A167" s="85" t="s">
        <v>2503</v>
      </c>
      <c r="B167" s="85" t="s">
        <v>2502</v>
      </c>
      <c r="C167" s="85">
        <v>2</v>
      </c>
      <c r="D167" s="85">
        <v>60678302</v>
      </c>
      <c r="E167" s="85">
        <v>60780702</v>
      </c>
      <c r="F167" s="85">
        <v>24</v>
      </c>
      <c r="G167" s="85">
        <v>25</v>
      </c>
      <c r="H167" s="85" t="s">
        <v>2325</v>
      </c>
    </row>
    <row r="168" spans="1:8">
      <c r="A168" s="85" t="s">
        <v>2504</v>
      </c>
      <c r="B168" s="85" t="s">
        <v>2502</v>
      </c>
      <c r="C168" s="85">
        <v>2</v>
      </c>
      <c r="D168" s="85">
        <v>60983365</v>
      </c>
      <c r="E168" s="85">
        <v>61029220</v>
      </c>
      <c r="F168" s="85">
        <v>0</v>
      </c>
      <c r="G168" s="85">
        <v>28</v>
      </c>
      <c r="H168" s="85" t="s">
        <v>2325</v>
      </c>
    </row>
    <row r="169" spans="1:8">
      <c r="A169" s="85" t="s">
        <v>2505</v>
      </c>
      <c r="B169" s="85" t="s">
        <v>2506</v>
      </c>
      <c r="C169" s="85">
        <v>2</v>
      </c>
      <c r="D169" s="85">
        <v>61108656</v>
      </c>
      <c r="E169" s="85">
        <v>61158745</v>
      </c>
      <c r="F169" s="85">
        <v>4</v>
      </c>
      <c r="G169" s="85">
        <v>1</v>
      </c>
      <c r="H169" s="85" t="s">
        <v>2325</v>
      </c>
    </row>
    <row r="170" spans="1:8">
      <c r="A170" s="85" t="s">
        <v>2507</v>
      </c>
      <c r="B170" s="85" t="s">
        <v>2506</v>
      </c>
      <c r="C170" s="85">
        <v>2</v>
      </c>
      <c r="D170" s="85">
        <v>61167357</v>
      </c>
      <c r="E170" s="85">
        <v>61245394</v>
      </c>
      <c r="F170" s="85">
        <v>27</v>
      </c>
      <c r="G170" s="85">
        <v>31</v>
      </c>
      <c r="H170" s="85" t="s">
        <v>2325</v>
      </c>
    </row>
    <row r="171" spans="1:8">
      <c r="A171" s="85" t="s">
        <v>2508</v>
      </c>
      <c r="B171" s="85" t="s">
        <v>2506</v>
      </c>
      <c r="C171" s="85">
        <v>2</v>
      </c>
      <c r="D171" s="85">
        <v>61244360</v>
      </c>
      <c r="E171" s="85">
        <v>61279125</v>
      </c>
      <c r="F171" s="85">
        <v>23</v>
      </c>
      <c r="G171" s="85">
        <v>4</v>
      </c>
      <c r="H171" s="85" t="s">
        <v>2325</v>
      </c>
    </row>
    <row r="172" spans="1:8">
      <c r="A172" s="85" t="s">
        <v>2509</v>
      </c>
      <c r="B172" s="85" t="s">
        <v>2506</v>
      </c>
      <c r="C172" s="85">
        <v>2</v>
      </c>
      <c r="D172" s="85">
        <v>61293006</v>
      </c>
      <c r="E172" s="85">
        <v>61391960</v>
      </c>
      <c r="F172" s="85">
        <v>3</v>
      </c>
      <c r="G172" s="85">
        <v>6</v>
      </c>
      <c r="H172" s="85" t="s">
        <v>2325</v>
      </c>
    </row>
    <row r="173" spans="1:8">
      <c r="A173" s="85" t="s">
        <v>2510</v>
      </c>
      <c r="B173" s="85" t="s">
        <v>2506</v>
      </c>
      <c r="C173" s="85">
        <v>2</v>
      </c>
      <c r="D173" s="85">
        <v>61372243</v>
      </c>
      <c r="E173" s="85">
        <v>61391964</v>
      </c>
      <c r="F173" s="85">
        <v>2</v>
      </c>
      <c r="G173" s="85">
        <v>43</v>
      </c>
      <c r="H173" s="85" t="s">
        <v>2325</v>
      </c>
    </row>
    <row r="174" spans="1:8">
      <c r="A174" s="85" t="s">
        <v>2511</v>
      </c>
      <c r="B174" s="85" t="s">
        <v>2506</v>
      </c>
      <c r="C174" s="85">
        <v>2</v>
      </c>
      <c r="D174" s="85">
        <v>61404553</v>
      </c>
      <c r="E174" s="85">
        <v>61418338</v>
      </c>
      <c r="F174" s="85">
        <v>1</v>
      </c>
      <c r="G174" s="85">
        <v>35</v>
      </c>
      <c r="H174" s="85" t="s">
        <v>2325</v>
      </c>
    </row>
    <row r="175" spans="1:8">
      <c r="A175" s="85" t="s">
        <v>2512</v>
      </c>
      <c r="B175" s="85" t="s">
        <v>2506</v>
      </c>
      <c r="C175" s="85">
        <v>2</v>
      </c>
      <c r="D175" s="85">
        <v>61414598</v>
      </c>
      <c r="E175" s="85">
        <v>61697904</v>
      </c>
      <c r="F175" s="85">
        <v>7</v>
      </c>
      <c r="G175" s="85">
        <v>24</v>
      </c>
      <c r="H175" s="85" t="s">
        <v>2325</v>
      </c>
    </row>
    <row r="176" spans="1:8">
      <c r="A176" s="85" t="s">
        <v>2513</v>
      </c>
      <c r="B176" s="85" t="s">
        <v>2506</v>
      </c>
      <c r="C176" s="85">
        <v>2</v>
      </c>
      <c r="D176" s="85">
        <v>61704984</v>
      </c>
      <c r="E176" s="85">
        <v>61765761</v>
      </c>
      <c r="F176" s="85">
        <v>1</v>
      </c>
      <c r="G176" s="85">
        <v>0</v>
      </c>
      <c r="H176" s="85" t="s">
        <v>2329</v>
      </c>
    </row>
    <row r="177" spans="1:8">
      <c r="A177" s="85" t="s">
        <v>2514</v>
      </c>
      <c r="B177" s="85" t="s">
        <v>2506</v>
      </c>
      <c r="C177" s="85">
        <v>2</v>
      </c>
      <c r="D177" s="85">
        <v>62051989</v>
      </c>
      <c r="E177" s="85">
        <v>62081278</v>
      </c>
      <c r="F177" s="85">
        <v>0</v>
      </c>
      <c r="G177" s="85">
        <v>0</v>
      </c>
      <c r="H177" s="85" t="s">
        <v>2325</v>
      </c>
    </row>
    <row r="178" spans="1:8">
      <c r="A178" s="85" t="s">
        <v>2515</v>
      </c>
      <c r="B178" s="85" t="s">
        <v>2506</v>
      </c>
      <c r="C178" s="85">
        <v>2</v>
      </c>
      <c r="D178" s="85">
        <v>62095224</v>
      </c>
      <c r="E178" s="85">
        <v>62115939</v>
      </c>
      <c r="F178" s="85">
        <v>0</v>
      </c>
      <c r="G178" s="85">
        <v>1</v>
      </c>
      <c r="H178" s="85" t="s">
        <v>2325</v>
      </c>
    </row>
    <row r="179" spans="1:8">
      <c r="A179" s="85" t="s">
        <v>2516</v>
      </c>
      <c r="B179" s="85" t="s">
        <v>2506</v>
      </c>
      <c r="C179" s="85">
        <v>2</v>
      </c>
      <c r="D179" s="85">
        <v>62115859</v>
      </c>
      <c r="E179" s="85">
        <v>62374382</v>
      </c>
      <c r="F179" s="85">
        <v>0</v>
      </c>
      <c r="G179" s="85">
        <v>1</v>
      </c>
      <c r="H179" s="85" t="s">
        <v>2325</v>
      </c>
    </row>
    <row r="180" spans="1:8">
      <c r="A180" s="85" t="s">
        <v>2517</v>
      </c>
      <c r="B180" s="85" t="s">
        <v>2506</v>
      </c>
      <c r="C180" s="85">
        <v>2</v>
      </c>
      <c r="D180" s="85">
        <v>63348518</v>
      </c>
      <c r="E180" s="85">
        <v>64054977</v>
      </c>
      <c r="F180" s="85">
        <v>0</v>
      </c>
      <c r="G180" s="85">
        <v>0</v>
      </c>
      <c r="H180" s="85" t="s">
        <v>2325</v>
      </c>
    </row>
    <row r="181" spans="1:8">
      <c r="A181" s="85" t="s">
        <v>2518</v>
      </c>
      <c r="B181" s="85" t="s">
        <v>2506</v>
      </c>
      <c r="C181" s="85">
        <v>2</v>
      </c>
      <c r="D181" s="85">
        <v>64068074</v>
      </c>
      <c r="E181" s="85">
        <v>64118696</v>
      </c>
      <c r="F181" s="85">
        <v>0</v>
      </c>
      <c r="G181" s="85">
        <v>0</v>
      </c>
      <c r="H181" s="85" t="s">
        <v>2325</v>
      </c>
    </row>
    <row r="182" spans="1:8">
      <c r="A182" s="85" t="s">
        <v>2519</v>
      </c>
      <c r="B182" s="85" t="s">
        <v>2520</v>
      </c>
      <c r="C182" s="85">
        <v>2</v>
      </c>
      <c r="D182" s="85">
        <v>65283500</v>
      </c>
      <c r="E182" s="85">
        <v>65314138</v>
      </c>
      <c r="F182" s="85">
        <v>0</v>
      </c>
      <c r="G182" s="85">
        <v>0</v>
      </c>
      <c r="H182" s="85" t="s">
        <v>2325</v>
      </c>
    </row>
    <row r="183" spans="1:8">
      <c r="A183" s="85" t="s">
        <v>2521</v>
      </c>
      <c r="B183" s="85" t="s">
        <v>2520</v>
      </c>
      <c r="C183" s="85">
        <v>2</v>
      </c>
      <c r="D183" s="85">
        <v>65454887</v>
      </c>
      <c r="E183" s="85">
        <v>65498387</v>
      </c>
      <c r="F183" s="85">
        <v>0</v>
      </c>
      <c r="G183" s="85">
        <v>0</v>
      </c>
      <c r="H183" s="85" t="s">
        <v>2325</v>
      </c>
    </row>
    <row r="184" spans="1:8">
      <c r="A184" s="85" t="s">
        <v>2522</v>
      </c>
      <c r="B184" s="85" t="s">
        <v>2520</v>
      </c>
      <c r="C184" s="85">
        <v>2</v>
      </c>
      <c r="D184" s="85">
        <v>65537985</v>
      </c>
      <c r="E184" s="85">
        <v>65659771</v>
      </c>
      <c r="F184" s="85">
        <v>0</v>
      </c>
      <c r="G184" s="85">
        <v>0</v>
      </c>
      <c r="H184" s="85" t="s">
        <v>2325</v>
      </c>
    </row>
    <row r="185" spans="1:8">
      <c r="A185" s="85" t="s">
        <v>2523</v>
      </c>
      <c r="B185" s="85" t="s">
        <v>2520</v>
      </c>
      <c r="C185" s="85">
        <v>2</v>
      </c>
      <c r="D185" s="85">
        <v>66660584</v>
      </c>
      <c r="E185" s="85">
        <v>66801001</v>
      </c>
      <c r="F185" s="85">
        <v>0</v>
      </c>
      <c r="G185" s="85">
        <v>0</v>
      </c>
      <c r="H185" s="85" t="s">
        <v>2325</v>
      </c>
    </row>
    <row r="186" spans="1:8">
      <c r="A186" s="85" t="s">
        <v>2524</v>
      </c>
      <c r="B186" s="85" t="s">
        <v>2520</v>
      </c>
      <c r="C186" s="85">
        <v>2</v>
      </c>
      <c r="D186" s="85">
        <v>67624451</v>
      </c>
      <c r="E186" s="85">
        <v>67637677</v>
      </c>
      <c r="F186" s="85">
        <v>0</v>
      </c>
      <c r="G186" s="85">
        <v>0</v>
      </c>
      <c r="H186" s="85" t="s">
        <v>2325</v>
      </c>
    </row>
    <row r="187" spans="1:8">
      <c r="A187" s="85" t="s">
        <v>2525</v>
      </c>
      <c r="B187" s="85" t="s">
        <v>2526</v>
      </c>
      <c r="C187" s="85">
        <v>2</v>
      </c>
      <c r="D187" s="85">
        <v>96514587</v>
      </c>
      <c r="E187" s="85">
        <v>96657541</v>
      </c>
      <c r="F187" s="85">
        <v>0</v>
      </c>
      <c r="G187" s="85">
        <v>0</v>
      </c>
      <c r="H187" s="85" t="s">
        <v>2325</v>
      </c>
    </row>
    <row r="188" spans="1:8">
      <c r="A188" s="85" t="s">
        <v>2527</v>
      </c>
      <c r="B188" s="85" t="s">
        <v>2526</v>
      </c>
      <c r="C188" s="85">
        <v>2</v>
      </c>
      <c r="D188" s="85">
        <v>97371666</v>
      </c>
      <c r="E188" s="85">
        <v>97405801</v>
      </c>
      <c r="F188" s="85">
        <v>0</v>
      </c>
      <c r="G188" s="85">
        <v>0</v>
      </c>
      <c r="H188" s="85" t="s">
        <v>2325</v>
      </c>
    </row>
    <row r="189" spans="1:8">
      <c r="A189" s="85" t="s">
        <v>2528</v>
      </c>
      <c r="B189" s="85" t="s">
        <v>2526</v>
      </c>
      <c r="C189" s="85">
        <v>2</v>
      </c>
      <c r="D189" s="85">
        <v>97481982</v>
      </c>
      <c r="E189" s="85">
        <v>97499648</v>
      </c>
      <c r="F189" s="85">
        <v>0</v>
      </c>
      <c r="G189" s="85">
        <v>12</v>
      </c>
      <c r="H189" s="85" t="s">
        <v>2329</v>
      </c>
    </row>
    <row r="190" spans="1:8">
      <c r="A190" s="85" t="s">
        <v>2529</v>
      </c>
      <c r="B190" s="85" t="s">
        <v>2526</v>
      </c>
      <c r="C190" s="85">
        <v>2</v>
      </c>
      <c r="D190" s="85">
        <v>97490263</v>
      </c>
      <c r="E190" s="85">
        <v>97523671</v>
      </c>
      <c r="F190" s="85">
        <v>0</v>
      </c>
      <c r="G190" s="85">
        <v>0</v>
      </c>
      <c r="H190" s="85" t="s">
        <v>2325</v>
      </c>
    </row>
    <row r="191" spans="1:8">
      <c r="A191" s="85" t="s">
        <v>2530</v>
      </c>
      <c r="B191" s="85" t="s">
        <v>2526</v>
      </c>
      <c r="C191" s="85">
        <v>2</v>
      </c>
      <c r="D191" s="85">
        <v>97502348</v>
      </c>
      <c r="E191" s="85">
        <v>97523832</v>
      </c>
      <c r="F191" s="85">
        <v>0</v>
      </c>
      <c r="G191" s="85">
        <v>0</v>
      </c>
      <c r="H191" s="85" t="s">
        <v>2325</v>
      </c>
    </row>
    <row r="192" spans="1:8">
      <c r="A192" s="85" t="s">
        <v>2531</v>
      </c>
      <c r="B192" s="85" t="s">
        <v>2526</v>
      </c>
      <c r="C192" s="85">
        <v>2</v>
      </c>
      <c r="D192" s="85">
        <v>97525453</v>
      </c>
      <c r="E192" s="85">
        <v>97536494</v>
      </c>
      <c r="F192" s="85">
        <v>0</v>
      </c>
      <c r="G192" s="85">
        <v>0</v>
      </c>
      <c r="H192" s="85" t="s">
        <v>2325</v>
      </c>
    </row>
    <row r="193" spans="1:8">
      <c r="A193" s="85" t="s">
        <v>2532</v>
      </c>
      <c r="B193" s="85" t="s">
        <v>2526</v>
      </c>
      <c r="C193" s="85">
        <v>2</v>
      </c>
      <c r="D193" s="85">
        <v>97541620</v>
      </c>
      <c r="E193" s="85">
        <v>97684175</v>
      </c>
      <c r="F193" s="85">
        <v>5</v>
      </c>
      <c r="G193" s="85">
        <v>0</v>
      </c>
      <c r="H193" s="85" t="s">
        <v>2329</v>
      </c>
    </row>
    <row r="194" spans="1:8">
      <c r="A194" s="85" t="s">
        <v>2533</v>
      </c>
      <c r="B194" s="85" t="s">
        <v>2526</v>
      </c>
      <c r="C194" s="85">
        <v>2</v>
      </c>
      <c r="D194" s="85">
        <v>97749320</v>
      </c>
      <c r="E194" s="85">
        <v>97760619</v>
      </c>
      <c r="F194" s="85">
        <v>1</v>
      </c>
      <c r="G194" s="85">
        <v>0</v>
      </c>
      <c r="H194" s="85" t="s">
        <v>2325</v>
      </c>
    </row>
    <row r="195" spans="1:8">
      <c r="A195" s="85" t="s">
        <v>2534</v>
      </c>
      <c r="B195" s="85" t="s">
        <v>2526</v>
      </c>
      <c r="C195" s="85">
        <v>2</v>
      </c>
      <c r="D195" s="85">
        <v>97779233</v>
      </c>
      <c r="E195" s="85">
        <v>97930258</v>
      </c>
      <c r="F195" s="85">
        <v>3</v>
      </c>
      <c r="G195" s="85">
        <v>1</v>
      </c>
      <c r="H195" s="85" t="s">
        <v>2325</v>
      </c>
    </row>
    <row r="196" spans="1:8">
      <c r="A196" s="85" t="s">
        <v>2535</v>
      </c>
      <c r="B196" s="85" t="s">
        <v>2526</v>
      </c>
      <c r="C196" s="85">
        <v>2</v>
      </c>
      <c r="D196" s="85">
        <v>98262503</v>
      </c>
      <c r="E196" s="85">
        <v>98264846</v>
      </c>
      <c r="F196" s="85">
        <v>0</v>
      </c>
      <c r="G196" s="85">
        <v>0</v>
      </c>
      <c r="H196" s="85" t="s">
        <v>2325</v>
      </c>
    </row>
    <row r="197" spans="1:8">
      <c r="A197" s="85" t="s">
        <v>2536</v>
      </c>
      <c r="B197" s="85" t="s">
        <v>2526</v>
      </c>
      <c r="C197" s="85">
        <v>2</v>
      </c>
      <c r="D197" s="85">
        <v>98330023</v>
      </c>
      <c r="E197" s="85">
        <v>98356325</v>
      </c>
      <c r="F197" s="85">
        <v>0</v>
      </c>
      <c r="G197" s="85">
        <v>3</v>
      </c>
      <c r="H197" s="85" t="s">
        <v>2325</v>
      </c>
    </row>
    <row r="198" spans="1:8">
      <c r="A198" s="85" t="s">
        <v>2537</v>
      </c>
      <c r="B198" s="85" t="s">
        <v>2526</v>
      </c>
      <c r="C198" s="85">
        <v>2</v>
      </c>
      <c r="D198" s="85">
        <v>98372799</v>
      </c>
      <c r="E198" s="85">
        <v>98612388</v>
      </c>
      <c r="F198" s="85">
        <v>1</v>
      </c>
      <c r="G198" s="85">
        <v>4</v>
      </c>
      <c r="H198" s="85" t="s">
        <v>2325</v>
      </c>
    </row>
    <row r="199" spans="1:8">
      <c r="A199" s="85" t="s">
        <v>2538</v>
      </c>
      <c r="B199" s="85" t="s">
        <v>2526</v>
      </c>
      <c r="C199" s="85">
        <v>2</v>
      </c>
      <c r="D199" s="85">
        <v>98703579</v>
      </c>
      <c r="E199" s="85">
        <v>98929762</v>
      </c>
      <c r="F199" s="85">
        <v>0</v>
      </c>
      <c r="G199" s="85">
        <v>0</v>
      </c>
      <c r="H199" s="85" t="s">
        <v>2325</v>
      </c>
    </row>
    <row r="200" spans="1:8">
      <c r="A200" s="85" t="s">
        <v>2539</v>
      </c>
      <c r="B200" s="85" t="s">
        <v>2540</v>
      </c>
      <c r="C200" s="85">
        <v>2</v>
      </c>
      <c r="D200" s="85">
        <v>98947852</v>
      </c>
      <c r="E200" s="85">
        <v>98972468</v>
      </c>
      <c r="F200" s="85">
        <v>0</v>
      </c>
      <c r="G200" s="85">
        <v>0</v>
      </c>
      <c r="H200" s="85" t="s">
        <v>2325</v>
      </c>
    </row>
    <row r="201" spans="1:8">
      <c r="A201" s="85" t="s">
        <v>2541</v>
      </c>
      <c r="B201" s="85" t="s">
        <v>2540</v>
      </c>
      <c r="C201" s="85">
        <v>2</v>
      </c>
      <c r="D201" s="85">
        <v>98962618</v>
      </c>
      <c r="E201" s="85">
        <v>99015064</v>
      </c>
      <c r="F201" s="85">
        <v>0</v>
      </c>
      <c r="G201" s="85">
        <v>1</v>
      </c>
      <c r="H201" s="85" t="s">
        <v>2325</v>
      </c>
    </row>
    <row r="202" spans="1:8">
      <c r="A202" s="85" t="s">
        <v>2542</v>
      </c>
      <c r="B202" s="85" t="s">
        <v>2540</v>
      </c>
      <c r="C202" s="85">
        <v>2</v>
      </c>
      <c r="D202" s="85">
        <v>99061317</v>
      </c>
      <c r="E202" s="85">
        <v>99210853</v>
      </c>
      <c r="F202" s="85">
        <v>0</v>
      </c>
      <c r="G202" s="85">
        <v>0</v>
      </c>
      <c r="H202" s="85" t="s">
        <v>2325</v>
      </c>
    </row>
    <row r="203" spans="1:8">
      <c r="A203" s="85" t="s">
        <v>2543</v>
      </c>
      <c r="B203" s="85" t="s">
        <v>2540</v>
      </c>
      <c r="C203" s="85">
        <v>2</v>
      </c>
      <c r="D203" s="85">
        <v>99215773</v>
      </c>
      <c r="E203" s="85">
        <v>99224978</v>
      </c>
      <c r="F203" s="85">
        <v>0</v>
      </c>
      <c r="G203" s="85">
        <v>0</v>
      </c>
      <c r="H203" s="85" t="s">
        <v>2325</v>
      </c>
    </row>
    <row r="204" spans="1:8">
      <c r="A204" s="85" t="s">
        <v>2544</v>
      </c>
      <c r="B204" s="85" t="s">
        <v>2540</v>
      </c>
      <c r="C204" s="85">
        <v>2</v>
      </c>
      <c r="D204" s="85">
        <v>99225042</v>
      </c>
      <c r="E204" s="85">
        <v>99234978</v>
      </c>
      <c r="F204" s="85">
        <v>0</v>
      </c>
      <c r="G204" s="85">
        <v>0</v>
      </c>
      <c r="H204" s="85" t="s">
        <v>2325</v>
      </c>
    </row>
    <row r="205" spans="1:8">
      <c r="A205" s="85" t="s">
        <v>2545</v>
      </c>
      <c r="B205" s="85" t="s">
        <v>2540</v>
      </c>
      <c r="C205" s="85">
        <v>2</v>
      </c>
      <c r="D205" s="85">
        <v>99235569</v>
      </c>
      <c r="E205" s="85">
        <v>99347589</v>
      </c>
      <c r="F205" s="85">
        <v>0</v>
      </c>
      <c r="G205" s="85">
        <v>0</v>
      </c>
      <c r="H205" s="85" t="s">
        <v>2325</v>
      </c>
    </row>
    <row r="206" spans="1:8">
      <c r="A206" s="85" t="s">
        <v>2546</v>
      </c>
      <c r="B206" s="85" t="s">
        <v>2547</v>
      </c>
      <c r="C206" s="85">
        <v>2</v>
      </c>
      <c r="D206" s="85">
        <v>99410309</v>
      </c>
      <c r="E206" s="85">
        <v>99552722</v>
      </c>
      <c r="F206" s="85">
        <v>0</v>
      </c>
      <c r="G206" s="85">
        <v>0</v>
      </c>
      <c r="H206" s="85" t="s">
        <v>2325</v>
      </c>
    </row>
    <row r="207" spans="1:8">
      <c r="A207" s="85" t="s">
        <v>2548</v>
      </c>
      <c r="B207" s="85" t="s">
        <v>2547</v>
      </c>
      <c r="C207" s="85">
        <v>2</v>
      </c>
      <c r="D207" s="85">
        <v>99613724</v>
      </c>
      <c r="E207" s="85">
        <v>99771427</v>
      </c>
      <c r="F207" s="85">
        <v>1</v>
      </c>
      <c r="G207" s="85">
        <v>1</v>
      </c>
      <c r="H207" s="85" t="s">
        <v>2325</v>
      </c>
    </row>
    <row r="208" spans="1:8">
      <c r="A208" s="85" t="s">
        <v>2549</v>
      </c>
      <c r="B208" s="85" t="s">
        <v>2547</v>
      </c>
      <c r="C208" s="85">
        <v>2</v>
      </c>
      <c r="D208" s="85">
        <v>99757948</v>
      </c>
      <c r="E208" s="85">
        <v>99939204</v>
      </c>
      <c r="F208" s="85">
        <v>2</v>
      </c>
      <c r="G208" s="85">
        <v>0</v>
      </c>
      <c r="H208" s="85" t="s">
        <v>2325</v>
      </c>
    </row>
    <row r="209" spans="1:8">
      <c r="A209" s="85" t="s">
        <v>2550</v>
      </c>
      <c r="B209" s="85" t="s">
        <v>2547</v>
      </c>
      <c r="C209" s="85">
        <v>2</v>
      </c>
      <c r="D209" s="85">
        <v>99757948</v>
      </c>
      <c r="E209" s="85">
        <v>99767950</v>
      </c>
      <c r="F209" s="85">
        <v>0</v>
      </c>
      <c r="G209" s="85">
        <v>0</v>
      </c>
      <c r="H209" s="85" t="s">
        <v>2325</v>
      </c>
    </row>
    <row r="210" spans="1:8">
      <c r="A210" s="85" t="s">
        <v>2551</v>
      </c>
      <c r="B210" s="85" t="s">
        <v>2547</v>
      </c>
      <c r="C210" s="85">
        <v>2</v>
      </c>
      <c r="D210" s="85">
        <v>99771418</v>
      </c>
      <c r="E210" s="85">
        <v>99779620</v>
      </c>
      <c r="F210" s="85">
        <v>0</v>
      </c>
      <c r="G210" s="85">
        <v>1</v>
      </c>
      <c r="H210" s="85" t="s">
        <v>2325</v>
      </c>
    </row>
    <row r="211" spans="1:8">
      <c r="A211" s="85" t="s">
        <v>2552</v>
      </c>
      <c r="B211" s="85" t="s">
        <v>2547</v>
      </c>
      <c r="C211" s="85">
        <v>2</v>
      </c>
      <c r="D211" s="85">
        <v>99771461</v>
      </c>
      <c r="E211" s="85">
        <v>99811761</v>
      </c>
      <c r="F211" s="85">
        <v>0</v>
      </c>
      <c r="G211" s="85">
        <v>1</v>
      </c>
      <c r="H211" s="85" t="s">
        <v>2325</v>
      </c>
    </row>
    <row r="212" spans="1:8">
      <c r="A212" s="85" t="s">
        <v>2553</v>
      </c>
      <c r="B212" s="85" t="s">
        <v>2547</v>
      </c>
      <c r="C212" s="85">
        <v>2</v>
      </c>
      <c r="D212" s="85">
        <v>99777890</v>
      </c>
      <c r="E212" s="85">
        <v>99797521</v>
      </c>
      <c r="F212" s="85">
        <v>0</v>
      </c>
      <c r="G212" s="85">
        <v>0</v>
      </c>
      <c r="H212" s="85" t="s">
        <v>2325</v>
      </c>
    </row>
    <row r="213" spans="1:8">
      <c r="A213" s="85" t="s">
        <v>2552</v>
      </c>
      <c r="B213" s="85" t="s">
        <v>2547</v>
      </c>
      <c r="C213" s="85">
        <v>2</v>
      </c>
      <c r="D213" s="85">
        <v>99797542</v>
      </c>
      <c r="E213" s="85">
        <v>99814089</v>
      </c>
      <c r="F213" s="85">
        <v>0</v>
      </c>
      <c r="G213" s="85">
        <v>1</v>
      </c>
      <c r="H213" s="85" t="s">
        <v>2325</v>
      </c>
    </row>
    <row r="214" spans="1:8">
      <c r="A214" s="85" t="s">
        <v>2554</v>
      </c>
      <c r="B214" s="85" t="s">
        <v>2547</v>
      </c>
      <c r="C214" s="85">
        <v>2</v>
      </c>
      <c r="D214" s="85">
        <v>99858709</v>
      </c>
      <c r="E214" s="85">
        <v>99871745</v>
      </c>
      <c r="F214" s="85">
        <v>1</v>
      </c>
      <c r="G214" s="85">
        <v>0</v>
      </c>
      <c r="H214" s="85" t="s">
        <v>2325</v>
      </c>
    </row>
    <row r="215" spans="1:8">
      <c r="A215" s="85" t="s">
        <v>2555</v>
      </c>
      <c r="B215" s="85" t="s">
        <v>2547</v>
      </c>
      <c r="C215" s="85">
        <v>2</v>
      </c>
      <c r="D215" s="85">
        <v>99935445</v>
      </c>
      <c r="E215" s="85">
        <v>99957165</v>
      </c>
      <c r="F215" s="85">
        <v>1</v>
      </c>
      <c r="G215" s="85">
        <v>0</v>
      </c>
      <c r="H215" s="85" t="s">
        <v>2329</v>
      </c>
    </row>
    <row r="216" spans="1:8">
      <c r="A216" s="85" t="s">
        <v>2556</v>
      </c>
      <c r="B216" s="85" t="s">
        <v>2547</v>
      </c>
      <c r="C216" s="85">
        <v>2</v>
      </c>
      <c r="D216" s="85">
        <v>99953816</v>
      </c>
      <c r="E216" s="85">
        <v>100017789</v>
      </c>
      <c r="F216" s="85">
        <v>1</v>
      </c>
      <c r="G216" s="85">
        <v>2</v>
      </c>
      <c r="H216" s="85" t="s">
        <v>2329</v>
      </c>
    </row>
    <row r="217" spans="1:8">
      <c r="A217" s="85" t="s">
        <v>2557</v>
      </c>
      <c r="B217" s="85" t="s">
        <v>2547</v>
      </c>
      <c r="C217" s="85">
        <v>2</v>
      </c>
      <c r="D217" s="85">
        <v>100016938</v>
      </c>
      <c r="E217" s="85">
        <v>100106497</v>
      </c>
      <c r="F217" s="85">
        <v>0</v>
      </c>
      <c r="G217" s="85">
        <v>1</v>
      </c>
      <c r="H217" s="85" t="s">
        <v>2325</v>
      </c>
    </row>
    <row r="218" spans="1:8">
      <c r="A218" s="85" t="s">
        <v>2558</v>
      </c>
      <c r="B218" s="85" t="s">
        <v>2547</v>
      </c>
      <c r="C218" s="85">
        <v>2</v>
      </c>
      <c r="D218" s="85">
        <v>100162323</v>
      </c>
      <c r="E218" s="85">
        <v>100759201</v>
      </c>
      <c r="F218" s="85">
        <v>163</v>
      </c>
      <c r="G218" s="85">
        <v>541</v>
      </c>
      <c r="H218" s="85" t="s">
        <v>2325</v>
      </c>
    </row>
    <row r="219" spans="1:8">
      <c r="A219" s="85" t="s">
        <v>2559</v>
      </c>
      <c r="B219" s="85" t="s">
        <v>2547</v>
      </c>
      <c r="C219" s="85">
        <v>2</v>
      </c>
      <c r="D219" s="85">
        <v>100889753</v>
      </c>
      <c r="E219" s="85">
        <v>100939195</v>
      </c>
      <c r="F219" s="85">
        <v>185</v>
      </c>
      <c r="G219" s="85">
        <v>398</v>
      </c>
      <c r="H219" s="85" t="s">
        <v>2325</v>
      </c>
    </row>
    <row r="220" spans="1:8">
      <c r="A220" s="85" t="s">
        <v>2560</v>
      </c>
      <c r="B220" s="85" t="s">
        <v>2547</v>
      </c>
      <c r="C220" s="85">
        <v>2</v>
      </c>
      <c r="D220" s="85">
        <v>100986705</v>
      </c>
      <c r="E220" s="85">
        <v>100987007</v>
      </c>
      <c r="F220" s="85">
        <v>17</v>
      </c>
      <c r="G220" s="85">
        <v>0</v>
      </c>
      <c r="H220" s="85" t="s">
        <v>2325</v>
      </c>
    </row>
    <row r="221" spans="1:8">
      <c r="A221" s="85" t="s">
        <v>2561</v>
      </c>
      <c r="B221" s="85" t="s">
        <v>2547</v>
      </c>
      <c r="C221" s="85">
        <v>2</v>
      </c>
      <c r="D221" s="85">
        <v>101008327</v>
      </c>
      <c r="E221" s="85">
        <v>101034118</v>
      </c>
      <c r="F221" s="85">
        <v>41</v>
      </c>
      <c r="G221" s="85">
        <v>342</v>
      </c>
      <c r="H221" s="85" t="s">
        <v>2325</v>
      </c>
    </row>
    <row r="222" spans="1:8">
      <c r="A222" s="85" t="s">
        <v>2562</v>
      </c>
      <c r="B222" s="85" t="s">
        <v>2547</v>
      </c>
      <c r="C222" s="85">
        <v>2</v>
      </c>
      <c r="D222" s="85">
        <v>101086944</v>
      </c>
      <c r="E222" s="85">
        <v>101099742</v>
      </c>
      <c r="F222" s="85">
        <v>0</v>
      </c>
      <c r="G222" s="85">
        <v>0</v>
      </c>
      <c r="H222" s="85" t="s">
        <v>2325</v>
      </c>
    </row>
    <row r="223" spans="1:8">
      <c r="A223" s="85" t="s">
        <v>2563</v>
      </c>
      <c r="B223" s="85" t="s">
        <v>2547</v>
      </c>
      <c r="C223" s="85">
        <v>2</v>
      </c>
      <c r="D223" s="85">
        <v>101179152</v>
      </c>
      <c r="E223" s="85">
        <v>101193197</v>
      </c>
      <c r="F223" s="85">
        <v>1</v>
      </c>
      <c r="G223" s="85">
        <v>49</v>
      </c>
      <c r="H223" s="85" t="s">
        <v>2325</v>
      </c>
    </row>
    <row r="224" spans="1:8">
      <c r="A224" s="85" t="s">
        <v>2564</v>
      </c>
      <c r="B224" s="85" t="s">
        <v>2547</v>
      </c>
      <c r="C224" s="85">
        <v>2</v>
      </c>
      <c r="D224" s="85">
        <v>101436614</v>
      </c>
      <c r="E224" s="85">
        <v>101613291</v>
      </c>
      <c r="F224" s="85">
        <v>0</v>
      </c>
      <c r="G224" s="85">
        <v>0</v>
      </c>
      <c r="H224" s="85" t="s">
        <v>2325</v>
      </c>
    </row>
    <row r="225" spans="1:8">
      <c r="A225" s="85" t="s">
        <v>2565</v>
      </c>
      <c r="B225" s="85" t="s">
        <v>2547</v>
      </c>
      <c r="C225" s="85">
        <v>2</v>
      </c>
      <c r="D225" s="85">
        <v>101618177</v>
      </c>
      <c r="E225" s="85">
        <v>101640494</v>
      </c>
      <c r="F225" s="85">
        <v>0</v>
      </c>
      <c r="G225" s="85">
        <v>0</v>
      </c>
      <c r="H225" s="85" t="s">
        <v>2325</v>
      </c>
    </row>
    <row r="226" spans="1:8">
      <c r="A226" s="85" t="s">
        <v>2566</v>
      </c>
      <c r="B226" s="85" t="s">
        <v>2547</v>
      </c>
      <c r="C226" s="85">
        <v>2</v>
      </c>
      <c r="D226" s="85">
        <v>101624079</v>
      </c>
      <c r="E226" s="85">
        <v>101869328</v>
      </c>
      <c r="F226" s="85">
        <v>0</v>
      </c>
      <c r="G226" s="85">
        <v>1</v>
      </c>
      <c r="H226" s="85" t="s">
        <v>2325</v>
      </c>
    </row>
    <row r="227" spans="1:8">
      <c r="A227" s="85" t="s">
        <v>2567</v>
      </c>
      <c r="B227" s="85" t="s">
        <v>2547</v>
      </c>
      <c r="C227" s="85">
        <v>2</v>
      </c>
      <c r="D227" s="85">
        <v>101869264</v>
      </c>
      <c r="E227" s="85">
        <v>101886778</v>
      </c>
      <c r="F227" s="85">
        <v>0</v>
      </c>
      <c r="G227" s="85">
        <v>0</v>
      </c>
      <c r="H227" s="85" t="s">
        <v>2325</v>
      </c>
    </row>
    <row r="228" spans="1:8">
      <c r="A228" s="85" t="s">
        <v>2568</v>
      </c>
      <c r="B228" s="85" t="s">
        <v>2547</v>
      </c>
      <c r="C228" s="85">
        <v>2</v>
      </c>
      <c r="D228" s="85">
        <v>101887681</v>
      </c>
      <c r="E228" s="85">
        <v>101925163</v>
      </c>
      <c r="F228" s="85">
        <v>0</v>
      </c>
      <c r="G228" s="85">
        <v>0</v>
      </c>
      <c r="H228" s="85" t="s">
        <v>2325</v>
      </c>
    </row>
    <row r="229" spans="1:8">
      <c r="A229" s="85" t="s">
        <v>2569</v>
      </c>
      <c r="B229" s="85" t="s">
        <v>2547</v>
      </c>
      <c r="C229" s="85">
        <v>2</v>
      </c>
      <c r="D229" s="85">
        <v>101962013</v>
      </c>
      <c r="E229" s="85">
        <v>102004057</v>
      </c>
      <c r="F229" s="85">
        <v>0</v>
      </c>
      <c r="G229" s="85">
        <v>0</v>
      </c>
      <c r="H229" s="85" t="s">
        <v>2325</v>
      </c>
    </row>
    <row r="230" spans="1:8">
      <c r="A230" s="85" t="s">
        <v>2570</v>
      </c>
      <c r="B230" s="85" t="s">
        <v>2547</v>
      </c>
      <c r="C230" s="85">
        <v>2</v>
      </c>
      <c r="D230" s="85">
        <v>102508955</v>
      </c>
      <c r="E230" s="85">
        <v>102511150</v>
      </c>
      <c r="F230" s="85">
        <v>0</v>
      </c>
      <c r="G230" s="85">
        <v>0</v>
      </c>
      <c r="H230" s="85" t="s">
        <v>2325</v>
      </c>
    </row>
    <row r="231" spans="1:8">
      <c r="A231" s="85" t="s">
        <v>2571</v>
      </c>
      <c r="B231" s="85" t="s">
        <v>2547</v>
      </c>
      <c r="C231" s="85">
        <v>2</v>
      </c>
      <c r="D231" s="85">
        <v>102803433</v>
      </c>
      <c r="E231" s="85">
        <v>102856462</v>
      </c>
      <c r="F231" s="85">
        <v>0</v>
      </c>
      <c r="G231" s="85">
        <v>0</v>
      </c>
      <c r="H231" s="85" t="s">
        <v>2325</v>
      </c>
    </row>
    <row r="232" spans="1:8">
      <c r="A232" s="85" t="s">
        <v>2572</v>
      </c>
      <c r="B232" s="85" t="s">
        <v>2547</v>
      </c>
      <c r="C232" s="85">
        <v>2</v>
      </c>
      <c r="D232" s="85">
        <v>103089762</v>
      </c>
      <c r="E232" s="85">
        <v>103150431</v>
      </c>
      <c r="F232" s="85">
        <v>0</v>
      </c>
      <c r="G232" s="85">
        <v>0</v>
      </c>
      <c r="H232" s="85" t="s">
        <v>2325</v>
      </c>
    </row>
    <row r="233" spans="1:8">
      <c r="A233" s="85" t="s">
        <v>2573</v>
      </c>
      <c r="B233" s="85" t="s">
        <v>2574</v>
      </c>
      <c r="C233" s="85">
        <v>2</v>
      </c>
      <c r="D233" s="85">
        <v>103332299</v>
      </c>
      <c r="E233" s="85">
        <v>103353347</v>
      </c>
      <c r="F233" s="85">
        <v>0</v>
      </c>
      <c r="G233" s="85">
        <v>0</v>
      </c>
      <c r="H233" s="85" t="s">
        <v>2325</v>
      </c>
    </row>
    <row r="234" spans="1:8">
      <c r="A234" s="85" t="s">
        <v>2575</v>
      </c>
      <c r="B234" s="85" t="s">
        <v>2574</v>
      </c>
      <c r="C234" s="85">
        <v>2</v>
      </c>
      <c r="D234" s="85">
        <v>103353367</v>
      </c>
      <c r="E234" s="85">
        <v>103460352</v>
      </c>
      <c r="F234" s="85">
        <v>0</v>
      </c>
      <c r="G234" s="85">
        <v>0</v>
      </c>
      <c r="H234" s="85" t="s">
        <v>2325</v>
      </c>
    </row>
    <row r="235" spans="1:8">
      <c r="A235" s="85" t="s">
        <v>2576</v>
      </c>
      <c r="B235" s="85" t="s">
        <v>2574</v>
      </c>
      <c r="C235" s="85">
        <v>2</v>
      </c>
      <c r="D235" s="85">
        <v>105654441</v>
      </c>
      <c r="E235" s="85">
        <v>105716418</v>
      </c>
      <c r="F235" s="85">
        <v>0</v>
      </c>
      <c r="G235" s="85">
        <v>0</v>
      </c>
      <c r="H235" s="85" t="s">
        <v>2325</v>
      </c>
    </row>
    <row r="236" spans="1:8">
      <c r="A236" s="85" t="s">
        <v>2577</v>
      </c>
      <c r="B236" s="85" t="s">
        <v>2574</v>
      </c>
      <c r="C236" s="85">
        <v>2</v>
      </c>
      <c r="D236" s="85">
        <v>105858200</v>
      </c>
      <c r="E236" s="85">
        <v>105859924</v>
      </c>
      <c r="F236" s="85">
        <v>0</v>
      </c>
      <c r="G236" s="85">
        <v>0</v>
      </c>
      <c r="H236" s="85" t="s">
        <v>2325</v>
      </c>
    </row>
    <row r="237" spans="1:8">
      <c r="A237" s="85" t="s">
        <v>2578</v>
      </c>
      <c r="B237" s="85" t="s">
        <v>2574</v>
      </c>
      <c r="C237" s="85">
        <v>2</v>
      </c>
      <c r="D237" s="85">
        <v>105867759</v>
      </c>
      <c r="E237" s="85">
        <v>105869601</v>
      </c>
      <c r="F237" s="85">
        <v>0</v>
      </c>
      <c r="G237" s="85">
        <v>0</v>
      </c>
      <c r="H237" s="85" t="s">
        <v>2325</v>
      </c>
    </row>
    <row r="238" spans="1:8">
      <c r="A238" s="85" t="s">
        <v>2579</v>
      </c>
      <c r="B238" s="85" t="s">
        <v>2574</v>
      </c>
      <c r="C238" s="85">
        <v>2</v>
      </c>
      <c r="D238" s="85">
        <v>105880871</v>
      </c>
      <c r="E238" s="85">
        <v>105946491</v>
      </c>
      <c r="F238" s="85">
        <v>16</v>
      </c>
      <c r="G238" s="85">
        <v>0</v>
      </c>
      <c r="H238" s="85" t="s">
        <v>2325</v>
      </c>
    </row>
    <row r="239" spans="1:8">
      <c r="A239" s="85" t="s">
        <v>2580</v>
      </c>
      <c r="B239" s="85" t="s">
        <v>2574</v>
      </c>
      <c r="C239" s="85">
        <v>2</v>
      </c>
      <c r="D239" s="85">
        <v>105882490</v>
      </c>
      <c r="E239" s="85">
        <v>105882585</v>
      </c>
      <c r="F239" s="85">
        <v>0</v>
      </c>
      <c r="G239" s="85">
        <v>0</v>
      </c>
      <c r="H239" s="85" t="s">
        <v>2325</v>
      </c>
    </row>
    <row r="240" spans="1:8">
      <c r="A240" s="85" t="s">
        <v>2581</v>
      </c>
      <c r="B240" s="85" t="s">
        <v>2574</v>
      </c>
      <c r="C240" s="85">
        <v>2</v>
      </c>
      <c r="D240" s="85">
        <v>105953816</v>
      </c>
      <c r="E240" s="85">
        <v>105965668</v>
      </c>
      <c r="F240" s="85">
        <v>8</v>
      </c>
      <c r="G240" s="85">
        <v>0</v>
      </c>
      <c r="H240" s="85" t="s">
        <v>2325</v>
      </c>
    </row>
    <row r="241" spans="1:8">
      <c r="A241" s="85" t="s">
        <v>2582</v>
      </c>
      <c r="B241" s="85" t="s">
        <v>2574</v>
      </c>
      <c r="C241" s="85">
        <v>2</v>
      </c>
      <c r="D241" s="85">
        <v>105974169</v>
      </c>
      <c r="E241" s="85">
        <v>106054970</v>
      </c>
      <c r="F241" s="85">
        <v>6</v>
      </c>
      <c r="G241" s="85">
        <v>0</v>
      </c>
      <c r="H241" s="85" t="s">
        <v>2325</v>
      </c>
    </row>
    <row r="242" spans="1:8">
      <c r="A242" s="85" t="s">
        <v>2583</v>
      </c>
      <c r="B242" s="85" t="s">
        <v>2574</v>
      </c>
      <c r="C242" s="85">
        <v>2</v>
      </c>
      <c r="D242" s="85">
        <v>106361354</v>
      </c>
      <c r="E242" s="85">
        <v>106510730</v>
      </c>
      <c r="F242" s="85">
        <v>0</v>
      </c>
      <c r="G242" s="85">
        <v>0</v>
      </c>
      <c r="H242" s="85" t="s">
        <v>2325</v>
      </c>
    </row>
    <row r="243" spans="1:8">
      <c r="A243" s="85" t="s">
        <v>2584</v>
      </c>
      <c r="B243" s="85" t="s">
        <v>2574</v>
      </c>
      <c r="C243" s="85">
        <v>2</v>
      </c>
      <c r="D243" s="85">
        <v>106679702</v>
      </c>
      <c r="E243" s="85">
        <v>106694615</v>
      </c>
      <c r="F243" s="85">
        <v>0</v>
      </c>
      <c r="G243" s="85">
        <v>0</v>
      </c>
      <c r="H243" s="85" t="s">
        <v>2325</v>
      </c>
    </row>
    <row r="244" spans="1:8">
      <c r="A244" s="85" t="s">
        <v>2585</v>
      </c>
      <c r="B244" s="85" t="s">
        <v>2574</v>
      </c>
      <c r="C244" s="85">
        <v>2</v>
      </c>
      <c r="D244" s="85">
        <v>106709759</v>
      </c>
      <c r="E244" s="85">
        <v>106810795</v>
      </c>
      <c r="F244" s="85">
        <v>0</v>
      </c>
      <c r="G244" s="85">
        <v>0</v>
      </c>
      <c r="H244" s="85" t="s">
        <v>2325</v>
      </c>
    </row>
    <row r="245" spans="1:8">
      <c r="A245" s="85" t="s">
        <v>2586</v>
      </c>
      <c r="B245" s="85" t="s">
        <v>2574</v>
      </c>
      <c r="C245" s="85">
        <v>2</v>
      </c>
      <c r="D245" s="85">
        <v>108863651</v>
      </c>
      <c r="E245" s="85">
        <v>108881807</v>
      </c>
      <c r="F245" s="85">
        <v>0</v>
      </c>
      <c r="G245" s="85">
        <v>0</v>
      </c>
      <c r="H245" s="85" t="s">
        <v>2325</v>
      </c>
    </row>
    <row r="246" spans="1:8">
      <c r="A246" s="85" t="s">
        <v>2587</v>
      </c>
      <c r="B246" s="85" t="s">
        <v>2588</v>
      </c>
      <c r="C246" s="85">
        <v>2</v>
      </c>
      <c r="D246" s="85">
        <v>140988992</v>
      </c>
      <c r="E246" s="85">
        <v>142889270</v>
      </c>
      <c r="F246" s="85">
        <v>68</v>
      </c>
      <c r="G246" s="85">
        <v>0</v>
      </c>
      <c r="H246" s="85" t="s">
        <v>2325</v>
      </c>
    </row>
    <row r="247" spans="1:8">
      <c r="A247" s="85" t="s">
        <v>2589</v>
      </c>
      <c r="B247" s="85" t="s">
        <v>2588</v>
      </c>
      <c r="C247" s="85">
        <v>2</v>
      </c>
      <c r="D247" s="85">
        <v>143635067</v>
      </c>
      <c r="E247" s="85">
        <v>143799890</v>
      </c>
      <c r="F247" s="85">
        <v>0</v>
      </c>
      <c r="G247" s="85">
        <v>0</v>
      </c>
      <c r="H247" s="85" t="s">
        <v>2325</v>
      </c>
    </row>
    <row r="248" spans="1:8">
      <c r="A248" s="85" t="s">
        <v>2590</v>
      </c>
      <c r="B248" s="85" t="s">
        <v>2591</v>
      </c>
      <c r="C248" s="85">
        <v>2</v>
      </c>
      <c r="D248" s="85">
        <v>173420101</v>
      </c>
      <c r="E248" s="85">
        <v>173489823</v>
      </c>
      <c r="F248" s="85">
        <v>0</v>
      </c>
      <c r="G248" s="85">
        <v>0</v>
      </c>
      <c r="H248" s="85" t="s">
        <v>2325</v>
      </c>
    </row>
    <row r="249" spans="1:8">
      <c r="A249" s="85" t="s">
        <v>2592</v>
      </c>
      <c r="B249" s="85" t="s">
        <v>2591</v>
      </c>
      <c r="C249" s="85">
        <v>2</v>
      </c>
      <c r="D249" s="85">
        <v>173600002</v>
      </c>
      <c r="E249" s="85">
        <v>173917621</v>
      </c>
      <c r="F249" s="85">
        <v>0</v>
      </c>
      <c r="G249" s="85">
        <v>1</v>
      </c>
      <c r="H249" s="85" t="s">
        <v>2325</v>
      </c>
    </row>
    <row r="250" spans="1:8">
      <c r="A250" s="85" t="s">
        <v>2593</v>
      </c>
      <c r="B250" s="85" t="s">
        <v>2591</v>
      </c>
      <c r="C250" s="85">
        <v>2</v>
      </c>
      <c r="D250" s="85">
        <v>173940163</v>
      </c>
      <c r="E250" s="85">
        <v>174132738</v>
      </c>
      <c r="F250" s="85">
        <v>46</v>
      </c>
      <c r="G250" s="85">
        <v>42</v>
      </c>
      <c r="H250" s="85" t="s">
        <v>2325</v>
      </c>
    </row>
    <row r="251" spans="1:8">
      <c r="A251" s="85" t="s">
        <v>2594</v>
      </c>
      <c r="B251" s="85" t="s">
        <v>2591</v>
      </c>
      <c r="C251" s="85">
        <v>2</v>
      </c>
      <c r="D251" s="85">
        <v>174219548</v>
      </c>
      <c r="E251" s="85">
        <v>174233725</v>
      </c>
      <c r="F251" s="85">
        <v>0</v>
      </c>
      <c r="G251" s="85">
        <v>0</v>
      </c>
      <c r="H251" s="85" t="s">
        <v>2325</v>
      </c>
    </row>
    <row r="252" spans="1:8">
      <c r="A252" s="85" t="s">
        <v>2595</v>
      </c>
      <c r="B252" s="85" t="s">
        <v>2591</v>
      </c>
      <c r="C252" s="85">
        <v>2</v>
      </c>
      <c r="D252" s="85">
        <v>174937175</v>
      </c>
      <c r="E252" s="85">
        <v>175113426</v>
      </c>
      <c r="F252" s="85">
        <v>0</v>
      </c>
      <c r="G252" s="85">
        <v>0</v>
      </c>
      <c r="H252" s="85" t="s">
        <v>2325</v>
      </c>
    </row>
    <row r="253" spans="1:8">
      <c r="A253" s="85" t="s">
        <v>2596</v>
      </c>
      <c r="B253" s="85" t="s">
        <v>2591</v>
      </c>
      <c r="C253" s="85">
        <v>2</v>
      </c>
      <c r="D253" s="85">
        <v>175199674</v>
      </c>
      <c r="E253" s="85">
        <v>175203220</v>
      </c>
      <c r="F253" s="85">
        <v>0</v>
      </c>
      <c r="G253" s="85">
        <v>0</v>
      </c>
      <c r="H253" s="85" t="s">
        <v>2325</v>
      </c>
    </row>
    <row r="254" spans="1:8">
      <c r="A254" s="85" t="s">
        <v>2597</v>
      </c>
      <c r="B254" s="85" t="s">
        <v>2591</v>
      </c>
      <c r="C254" s="85">
        <v>2</v>
      </c>
      <c r="D254" s="85">
        <v>175200601</v>
      </c>
      <c r="E254" s="85">
        <v>175202151</v>
      </c>
      <c r="F254" s="85">
        <v>0</v>
      </c>
      <c r="G254" s="85">
        <v>0</v>
      </c>
      <c r="H254" s="85" t="s">
        <v>2325</v>
      </c>
    </row>
    <row r="255" spans="1:8">
      <c r="A255" s="85" t="s">
        <v>2598</v>
      </c>
      <c r="B255" s="85" t="s">
        <v>2591</v>
      </c>
      <c r="C255" s="85">
        <v>2</v>
      </c>
      <c r="D255" s="85">
        <v>175212750</v>
      </c>
      <c r="E255" s="85">
        <v>175260443</v>
      </c>
      <c r="F255" s="85">
        <v>0</v>
      </c>
      <c r="G255" s="85">
        <v>0</v>
      </c>
      <c r="H255" s="85" t="s">
        <v>2325</v>
      </c>
    </row>
    <row r="256" spans="1:8">
      <c r="A256" s="85" t="s">
        <v>2599</v>
      </c>
      <c r="B256" s="85" t="s">
        <v>2591</v>
      </c>
      <c r="C256" s="85">
        <v>2</v>
      </c>
      <c r="D256" s="85">
        <v>175260458</v>
      </c>
      <c r="E256" s="85">
        <v>175294303</v>
      </c>
      <c r="F256" s="85">
        <v>0</v>
      </c>
      <c r="G256" s="85">
        <v>0</v>
      </c>
      <c r="H256" s="85" t="s">
        <v>2325</v>
      </c>
    </row>
    <row r="257" spans="1:8">
      <c r="A257" s="85" t="s">
        <v>2600</v>
      </c>
      <c r="B257" s="85" t="s">
        <v>2601</v>
      </c>
      <c r="C257" s="85">
        <v>2</v>
      </c>
      <c r="D257" s="85">
        <v>183982241</v>
      </c>
      <c r="E257" s="85">
        <v>184026408</v>
      </c>
      <c r="F257" s="85">
        <v>0</v>
      </c>
      <c r="G257" s="85">
        <v>0</v>
      </c>
      <c r="H257" s="85" t="s">
        <v>2325</v>
      </c>
    </row>
    <row r="258" spans="1:8">
      <c r="A258" s="85" t="s">
        <v>2602</v>
      </c>
      <c r="B258" s="85" t="s">
        <v>2601</v>
      </c>
      <c r="C258" s="85">
        <v>2</v>
      </c>
      <c r="D258" s="85">
        <v>185463093</v>
      </c>
      <c r="E258" s="85">
        <v>185804219</v>
      </c>
      <c r="F258" s="85">
        <v>0</v>
      </c>
      <c r="G258" s="85">
        <v>0</v>
      </c>
      <c r="H258" s="85" t="s">
        <v>2325</v>
      </c>
    </row>
    <row r="259" spans="1:8">
      <c r="A259" s="85" t="s">
        <v>2603</v>
      </c>
      <c r="B259" s="85" t="s">
        <v>2601</v>
      </c>
      <c r="C259" s="85">
        <v>2</v>
      </c>
      <c r="D259" s="85">
        <v>186603355</v>
      </c>
      <c r="E259" s="85">
        <v>186698017</v>
      </c>
      <c r="F259" s="85">
        <v>0</v>
      </c>
      <c r="G259" s="85">
        <v>0</v>
      </c>
      <c r="H259" s="85" t="s">
        <v>2325</v>
      </c>
    </row>
    <row r="260" spans="1:8">
      <c r="A260" s="85" t="s">
        <v>2604</v>
      </c>
      <c r="B260" s="85" t="s">
        <v>2605</v>
      </c>
      <c r="C260" s="85">
        <v>2</v>
      </c>
      <c r="D260" s="85">
        <v>187361840</v>
      </c>
      <c r="E260" s="85">
        <v>187365393</v>
      </c>
      <c r="F260" s="85">
        <v>0</v>
      </c>
      <c r="G260" s="85">
        <v>0</v>
      </c>
      <c r="H260" s="85" t="s">
        <v>2325</v>
      </c>
    </row>
    <row r="261" spans="1:8">
      <c r="A261" s="85" t="s">
        <v>2606</v>
      </c>
      <c r="B261" s="85" t="s">
        <v>2605</v>
      </c>
      <c r="C261" s="85">
        <v>2</v>
      </c>
      <c r="D261" s="85">
        <v>187367219</v>
      </c>
      <c r="E261" s="85">
        <v>187367356</v>
      </c>
      <c r="F261" s="85">
        <v>0</v>
      </c>
      <c r="G261" s="85">
        <v>0</v>
      </c>
      <c r="H261" s="85" t="s">
        <v>2325</v>
      </c>
    </row>
    <row r="262" spans="1:8">
      <c r="A262" s="85" t="s">
        <v>2607</v>
      </c>
      <c r="B262" s="85" t="s">
        <v>2605</v>
      </c>
      <c r="C262" s="85">
        <v>2</v>
      </c>
      <c r="D262" s="85">
        <v>187454792</v>
      </c>
      <c r="E262" s="85">
        <v>187545628</v>
      </c>
      <c r="F262" s="85">
        <v>0</v>
      </c>
      <c r="G262" s="85">
        <v>0</v>
      </c>
      <c r="H262" s="85" t="s">
        <v>2325</v>
      </c>
    </row>
    <row r="263" spans="1:8">
      <c r="A263" s="85" t="s">
        <v>2608</v>
      </c>
      <c r="B263" s="85" t="s">
        <v>2609</v>
      </c>
      <c r="C263" s="85">
        <v>2</v>
      </c>
      <c r="D263" s="85">
        <v>187692562</v>
      </c>
      <c r="E263" s="85">
        <v>187713935</v>
      </c>
      <c r="F263" s="85">
        <v>0</v>
      </c>
      <c r="G263" s="85">
        <v>0</v>
      </c>
      <c r="H263" s="85" t="s">
        <v>2325</v>
      </c>
    </row>
    <row r="264" spans="1:8">
      <c r="A264" s="85" t="s">
        <v>2610</v>
      </c>
      <c r="B264" s="85" t="s">
        <v>2609</v>
      </c>
      <c r="C264" s="85">
        <v>2</v>
      </c>
      <c r="D264" s="85">
        <v>188207856</v>
      </c>
      <c r="E264" s="85">
        <v>188313187</v>
      </c>
      <c r="F264" s="85">
        <v>0</v>
      </c>
      <c r="G264" s="85">
        <v>0</v>
      </c>
      <c r="H264" s="85" t="s">
        <v>2325</v>
      </c>
    </row>
    <row r="265" spans="1:8">
      <c r="A265" s="85" t="s">
        <v>2611</v>
      </c>
      <c r="B265" s="85" t="s">
        <v>2609</v>
      </c>
      <c r="C265" s="85">
        <v>2</v>
      </c>
      <c r="D265" s="85">
        <v>188328957</v>
      </c>
      <c r="E265" s="85">
        <v>188430487</v>
      </c>
      <c r="F265" s="85">
        <v>0</v>
      </c>
      <c r="G265" s="85">
        <v>0</v>
      </c>
      <c r="H265" s="85" t="s">
        <v>2325</v>
      </c>
    </row>
    <row r="266" spans="1:8">
      <c r="A266" s="85" t="s">
        <v>2612</v>
      </c>
      <c r="B266" s="85" t="s">
        <v>2609</v>
      </c>
      <c r="C266" s="85">
        <v>2</v>
      </c>
      <c r="D266" s="85">
        <v>189156396</v>
      </c>
      <c r="E266" s="85">
        <v>189460653</v>
      </c>
      <c r="F266" s="85">
        <v>121</v>
      </c>
      <c r="G266" s="85">
        <v>0</v>
      </c>
      <c r="H266" s="85" t="s">
        <v>2325</v>
      </c>
    </row>
    <row r="267" spans="1:8">
      <c r="A267" s="85" t="s">
        <v>2613</v>
      </c>
      <c r="B267" s="85" t="s">
        <v>2609</v>
      </c>
      <c r="C267" s="85">
        <v>2</v>
      </c>
      <c r="D267" s="85">
        <v>189598882</v>
      </c>
      <c r="E267" s="85">
        <v>189654831</v>
      </c>
      <c r="F267" s="85">
        <v>3</v>
      </c>
      <c r="G267" s="85">
        <v>0</v>
      </c>
      <c r="H267" s="85" t="s">
        <v>2325</v>
      </c>
    </row>
    <row r="268" spans="1:8">
      <c r="A268" s="85" t="s">
        <v>2614</v>
      </c>
      <c r="B268" s="85" t="s">
        <v>2609</v>
      </c>
      <c r="C268" s="85">
        <v>2</v>
      </c>
      <c r="D268" s="85">
        <v>189839046</v>
      </c>
      <c r="E268" s="85">
        <v>189877472</v>
      </c>
      <c r="F268" s="85">
        <v>1</v>
      </c>
      <c r="G268" s="85">
        <v>0</v>
      </c>
      <c r="H268" s="85" t="s">
        <v>2325</v>
      </c>
    </row>
    <row r="269" spans="1:8">
      <c r="A269" s="85" t="s">
        <v>2615</v>
      </c>
      <c r="B269" s="85" t="s">
        <v>2609</v>
      </c>
      <c r="C269" s="85">
        <v>2</v>
      </c>
      <c r="D269" s="85">
        <v>189896622</v>
      </c>
      <c r="E269" s="85">
        <v>190044605</v>
      </c>
      <c r="F269" s="85">
        <v>0</v>
      </c>
      <c r="G269" s="85">
        <v>0</v>
      </c>
      <c r="H269" s="85" t="s">
        <v>2325</v>
      </c>
    </row>
    <row r="270" spans="1:8">
      <c r="A270" s="85" t="s">
        <v>2616</v>
      </c>
      <c r="B270" s="85" t="s">
        <v>2609</v>
      </c>
      <c r="C270" s="85">
        <v>2</v>
      </c>
      <c r="D270" s="85">
        <v>190306159</v>
      </c>
      <c r="E270" s="85">
        <v>190340291</v>
      </c>
      <c r="F270" s="85">
        <v>0</v>
      </c>
      <c r="G270" s="85">
        <v>0</v>
      </c>
      <c r="H270" s="85" t="s">
        <v>2325</v>
      </c>
    </row>
    <row r="271" spans="1:8">
      <c r="A271" s="85" t="s">
        <v>2617</v>
      </c>
      <c r="B271" s="85" t="s">
        <v>2609</v>
      </c>
      <c r="C271" s="85">
        <v>2</v>
      </c>
      <c r="D271" s="85">
        <v>190425305</v>
      </c>
      <c r="E271" s="85">
        <v>190448484</v>
      </c>
      <c r="F271" s="85">
        <v>0</v>
      </c>
      <c r="G271" s="85">
        <v>0</v>
      </c>
      <c r="H271" s="85" t="s">
        <v>2325</v>
      </c>
    </row>
    <row r="272" spans="1:8">
      <c r="A272" s="85" t="s">
        <v>2618</v>
      </c>
      <c r="B272" s="85" t="s">
        <v>2609</v>
      </c>
      <c r="C272" s="85">
        <v>2</v>
      </c>
      <c r="D272" s="85">
        <v>190526111</v>
      </c>
      <c r="E272" s="85">
        <v>190535557</v>
      </c>
      <c r="F272" s="85">
        <v>0</v>
      </c>
      <c r="G272" s="85">
        <v>0</v>
      </c>
      <c r="H272" s="85" t="s">
        <v>2325</v>
      </c>
    </row>
    <row r="273" spans="1:8">
      <c r="A273" s="85" t="s">
        <v>2619</v>
      </c>
      <c r="B273" s="85" t="s">
        <v>2609</v>
      </c>
      <c r="C273" s="85">
        <v>2</v>
      </c>
      <c r="D273" s="85">
        <v>190539016</v>
      </c>
      <c r="E273" s="85">
        <v>190625919</v>
      </c>
      <c r="F273" s="85">
        <v>0</v>
      </c>
      <c r="G273" s="85">
        <v>0</v>
      </c>
      <c r="H273" s="85" t="s">
        <v>2325</v>
      </c>
    </row>
    <row r="274" spans="1:8">
      <c r="A274" s="85" t="s">
        <v>2620</v>
      </c>
      <c r="B274" s="85" t="s">
        <v>2609</v>
      </c>
      <c r="C274" s="85">
        <v>2</v>
      </c>
      <c r="D274" s="85">
        <v>191369068</v>
      </c>
      <c r="E274" s="85">
        <v>191399448</v>
      </c>
      <c r="F274" s="85">
        <v>0</v>
      </c>
      <c r="G274" s="85">
        <v>0</v>
      </c>
      <c r="H274" s="85" t="s">
        <v>2325</v>
      </c>
    </row>
    <row r="275" spans="1:8">
      <c r="A275" s="85" t="s">
        <v>2621</v>
      </c>
      <c r="B275" s="85" t="s">
        <v>2609</v>
      </c>
      <c r="C275" s="85">
        <v>2</v>
      </c>
      <c r="D275" s="85">
        <v>191745553</v>
      </c>
      <c r="E275" s="85">
        <v>191830278</v>
      </c>
      <c r="F275" s="85">
        <v>0</v>
      </c>
      <c r="G275" s="85">
        <v>0</v>
      </c>
      <c r="H275" s="85" t="s">
        <v>2325</v>
      </c>
    </row>
    <row r="276" spans="1:8">
      <c r="A276" s="85" t="s">
        <v>2622</v>
      </c>
      <c r="B276" s="85" t="s">
        <v>2623</v>
      </c>
      <c r="C276" s="85">
        <v>2</v>
      </c>
      <c r="D276" s="85">
        <v>192813769</v>
      </c>
      <c r="E276" s="85">
        <v>193060435</v>
      </c>
      <c r="F276" s="85">
        <v>0</v>
      </c>
      <c r="G276" s="85">
        <v>0</v>
      </c>
      <c r="H276" s="85" t="s">
        <v>2325</v>
      </c>
    </row>
    <row r="277" spans="1:8">
      <c r="A277" s="85" t="s">
        <v>2624</v>
      </c>
      <c r="B277" s="85" t="s">
        <v>2623</v>
      </c>
      <c r="C277" s="85">
        <v>2</v>
      </c>
      <c r="D277" s="85">
        <v>196440701</v>
      </c>
      <c r="E277" s="85">
        <v>196602426</v>
      </c>
      <c r="F277" s="85">
        <v>0</v>
      </c>
      <c r="G277" s="85">
        <v>0</v>
      </c>
      <c r="H277" s="85" t="s">
        <v>2325</v>
      </c>
    </row>
    <row r="278" spans="1:8">
      <c r="A278" s="85" t="s">
        <v>2625</v>
      </c>
      <c r="B278" s="85" t="s">
        <v>2626</v>
      </c>
      <c r="C278" s="85">
        <v>2</v>
      </c>
      <c r="D278" s="85">
        <v>198380295</v>
      </c>
      <c r="E278" s="85">
        <v>198418423</v>
      </c>
      <c r="F278" s="85">
        <v>0</v>
      </c>
      <c r="G278" s="85">
        <v>1</v>
      </c>
      <c r="H278" s="85" t="s">
        <v>2329</v>
      </c>
    </row>
    <row r="279" spans="1:8">
      <c r="A279" s="85" t="s">
        <v>2627</v>
      </c>
      <c r="B279" s="85" t="s">
        <v>2626</v>
      </c>
      <c r="C279" s="85">
        <v>2</v>
      </c>
      <c r="D279" s="85">
        <v>198669426</v>
      </c>
      <c r="E279" s="85">
        <v>199437305</v>
      </c>
      <c r="F279" s="85">
        <v>33</v>
      </c>
      <c r="G279" s="85">
        <v>0</v>
      </c>
      <c r="H279" s="85" t="s">
        <v>2329</v>
      </c>
    </row>
    <row r="280" spans="1:8">
      <c r="A280" s="85" t="s">
        <v>2628</v>
      </c>
      <c r="B280" s="85" t="s">
        <v>2626</v>
      </c>
      <c r="C280" s="85">
        <v>2</v>
      </c>
      <c r="D280" s="85">
        <v>200134223</v>
      </c>
      <c r="E280" s="85">
        <v>200335989</v>
      </c>
      <c r="F280" s="85">
        <v>0</v>
      </c>
      <c r="G280" s="85">
        <v>2</v>
      </c>
      <c r="H280" s="85" t="s">
        <v>2325</v>
      </c>
    </row>
    <row r="281" spans="1:8">
      <c r="A281" s="85" t="s">
        <v>2629</v>
      </c>
      <c r="B281" s="85" t="s">
        <v>2626</v>
      </c>
      <c r="C281" s="85">
        <v>2</v>
      </c>
      <c r="D281" s="85">
        <v>200625267</v>
      </c>
      <c r="E281" s="85">
        <v>200715896</v>
      </c>
      <c r="F281" s="85">
        <v>0</v>
      </c>
      <c r="G281" s="85">
        <v>0</v>
      </c>
      <c r="H281" s="85" t="s">
        <v>2325</v>
      </c>
    </row>
    <row r="282" spans="1:8">
      <c r="A282" s="85" t="s">
        <v>2630</v>
      </c>
      <c r="B282" s="85" t="s">
        <v>2631</v>
      </c>
      <c r="C282" s="85">
        <v>2</v>
      </c>
      <c r="D282" s="85">
        <v>202152994</v>
      </c>
      <c r="E282" s="85">
        <v>202222121</v>
      </c>
      <c r="F282" s="85">
        <v>0</v>
      </c>
      <c r="G282" s="85">
        <v>0</v>
      </c>
      <c r="H282" s="85" t="s">
        <v>2325</v>
      </c>
    </row>
    <row r="283" spans="1:8">
      <c r="A283" s="85" t="s">
        <v>2632</v>
      </c>
      <c r="B283" s="85" t="s">
        <v>2631</v>
      </c>
      <c r="C283" s="85">
        <v>2</v>
      </c>
      <c r="D283" s="85">
        <v>202241930</v>
      </c>
      <c r="E283" s="85">
        <v>202316302</v>
      </c>
      <c r="F283" s="85">
        <v>0</v>
      </c>
      <c r="G283" s="85">
        <v>0</v>
      </c>
      <c r="H283" s="85" t="s">
        <v>2325</v>
      </c>
    </row>
    <row r="284" spans="1:8">
      <c r="A284" s="85" t="s">
        <v>2633</v>
      </c>
      <c r="B284" s="85" t="s">
        <v>2631</v>
      </c>
      <c r="C284" s="85">
        <v>2</v>
      </c>
      <c r="D284" s="85">
        <v>202252581</v>
      </c>
      <c r="E284" s="85">
        <v>202345569</v>
      </c>
      <c r="F284" s="85">
        <v>0</v>
      </c>
      <c r="G284" s="85">
        <v>0</v>
      </c>
      <c r="H284" s="85" t="s">
        <v>2325</v>
      </c>
    </row>
    <row r="285" spans="1:8">
      <c r="A285" s="85" t="s">
        <v>2634</v>
      </c>
      <c r="B285" s="85" t="s">
        <v>2631</v>
      </c>
      <c r="C285" s="85">
        <v>2</v>
      </c>
      <c r="D285" s="85">
        <v>202352148</v>
      </c>
      <c r="E285" s="85">
        <v>202483901</v>
      </c>
      <c r="F285" s="85">
        <v>0</v>
      </c>
      <c r="G285" s="85">
        <v>0</v>
      </c>
      <c r="H285" s="85" t="s">
        <v>2325</v>
      </c>
    </row>
    <row r="286" spans="1:8">
      <c r="A286" s="85" t="s">
        <v>2635</v>
      </c>
      <c r="B286" s="85" t="s">
        <v>2631</v>
      </c>
      <c r="C286" s="85">
        <v>2</v>
      </c>
      <c r="D286" s="85">
        <v>202484907</v>
      </c>
      <c r="E286" s="85">
        <v>202508293</v>
      </c>
      <c r="F286" s="85">
        <v>0</v>
      </c>
      <c r="G286" s="85">
        <v>0</v>
      </c>
      <c r="H286" s="85" t="s">
        <v>2325</v>
      </c>
    </row>
    <row r="287" spans="1:8">
      <c r="A287" s="85" t="s">
        <v>2636</v>
      </c>
      <c r="B287" s="85" t="s">
        <v>2631</v>
      </c>
      <c r="C287" s="85">
        <v>2</v>
      </c>
      <c r="D287" s="85">
        <v>202509593</v>
      </c>
      <c r="E287" s="85">
        <v>202563417</v>
      </c>
      <c r="F287" s="85">
        <v>0</v>
      </c>
      <c r="G287" s="85">
        <v>0</v>
      </c>
      <c r="H287" s="85" t="s">
        <v>2325</v>
      </c>
    </row>
    <row r="288" spans="1:8">
      <c r="A288" s="85" t="s">
        <v>2637</v>
      </c>
      <c r="B288" s="85" t="s">
        <v>2631</v>
      </c>
      <c r="C288" s="85">
        <v>2</v>
      </c>
      <c r="D288" s="85">
        <v>202565277</v>
      </c>
      <c r="E288" s="85">
        <v>202645912</v>
      </c>
      <c r="F288" s="85">
        <v>0</v>
      </c>
      <c r="G288" s="85">
        <v>0</v>
      </c>
      <c r="H288" s="85" t="s">
        <v>2325</v>
      </c>
    </row>
    <row r="289" spans="1:8">
      <c r="A289" s="85" t="s">
        <v>2638</v>
      </c>
      <c r="B289" s="85" t="s">
        <v>2631</v>
      </c>
      <c r="C289" s="85">
        <v>2</v>
      </c>
      <c r="D289" s="85">
        <v>202655184</v>
      </c>
      <c r="E289" s="85">
        <v>202760273</v>
      </c>
      <c r="F289" s="85">
        <v>0</v>
      </c>
      <c r="G289" s="85">
        <v>0</v>
      </c>
      <c r="H289" s="85" t="s">
        <v>2325</v>
      </c>
    </row>
    <row r="290" spans="1:8">
      <c r="A290" s="85" t="s">
        <v>2639</v>
      </c>
      <c r="B290" s="85" t="s">
        <v>2631</v>
      </c>
      <c r="C290" s="85">
        <v>2</v>
      </c>
      <c r="D290" s="85">
        <v>202899310</v>
      </c>
      <c r="E290" s="85">
        <v>202903160</v>
      </c>
      <c r="F290" s="85">
        <v>0</v>
      </c>
      <c r="G290" s="85">
        <v>0</v>
      </c>
      <c r="H290" s="85" t="s">
        <v>2325</v>
      </c>
    </row>
    <row r="291" spans="1:8">
      <c r="A291" s="85" t="s">
        <v>2640</v>
      </c>
      <c r="B291" s="85" t="s">
        <v>2631</v>
      </c>
      <c r="C291" s="85">
        <v>2</v>
      </c>
      <c r="D291" s="85">
        <v>202937978</v>
      </c>
      <c r="E291" s="85">
        <v>203062585</v>
      </c>
      <c r="F291" s="85">
        <v>28</v>
      </c>
      <c r="G291" s="85">
        <v>0</v>
      </c>
      <c r="H291" s="85" t="s">
        <v>2325</v>
      </c>
    </row>
    <row r="292" spans="1:8">
      <c r="A292" s="85" t="s">
        <v>2641</v>
      </c>
      <c r="B292" s="85" t="s">
        <v>2631</v>
      </c>
      <c r="C292" s="85">
        <v>2</v>
      </c>
      <c r="D292" s="85">
        <v>203070903</v>
      </c>
      <c r="E292" s="85">
        <v>203103331</v>
      </c>
      <c r="F292" s="85">
        <v>19</v>
      </c>
      <c r="G292" s="85">
        <v>0</v>
      </c>
      <c r="H292" s="85" t="s">
        <v>2325</v>
      </c>
    </row>
    <row r="293" spans="1:8">
      <c r="A293" s="85" t="s">
        <v>2642</v>
      </c>
      <c r="B293" s="85" t="s">
        <v>2631</v>
      </c>
      <c r="C293" s="85">
        <v>2</v>
      </c>
      <c r="D293" s="85">
        <v>203104292</v>
      </c>
      <c r="E293" s="85">
        <v>203104435</v>
      </c>
      <c r="F293" s="85">
        <v>7</v>
      </c>
      <c r="G293" s="85">
        <v>0</v>
      </c>
      <c r="H293" s="85" t="s">
        <v>2325</v>
      </c>
    </row>
    <row r="294" spans="1:8">
      <c r="A294" s="85" t="s">
        <v>2643</v>
      </c>
      <c r="B294" s="85" t="s">
        <v>2631</v>
      </c>
      <c r="C294" s="85">
        <v>2</v>
      </c>
      <c r="D294" s="85">
        <v>203130439</v>
      </c>
      <c r="E294" s="85">
        <v>203168389</v>
      </c>
      <c r="F294" s="85">
        <v>30</v>
      </c>
      <c r="G294" s="85">
        <v>18</v>
      </c>
      <c r="H294" s="85" t="s">
        <v>2325</v>
      </c>
    </row>
    <row r="295" spans="1:8">
      <c r="A295" s="85" t="s">
        <v>2644</v>
      </c>
      <c r="B295" s="85" t="s">
        <v>2631</v>
      </c>
      <c r="C295" s="85">
        <v>2</v>
      </c>
      <c r="D295" s="85">
        <v>203241659</v>
      </c>
      <c r="E295" s="85">
        <v>203432474</v>
      </c>
      <c r="F295" s="85">
        <v>155</v>
      </c>
      <c r="G295" s="85">
        <v>219</v>
      </c>
      <c r="H295" s="85" t="s">
        <v>2325</v>
      </c>
    </row>
    <row r="296" spans="1:8">
      <c r="A296" s="85" t="s">
        <v>2645</v>
      </c>
      <c r="B296" s="85" t="s">
        <v>2631</v>
      </c>
      <c r="C296" s="85">
        <v>2</v>
      </c>
      <c r="D296" s="85">
        <v>203499901</v>
      </c>
      <c r="E296" s="85">
        <v>203634480</v>
      </c>
      <c r="F296" s="85">
        <v>1</v>
      </c>
      <c r="G296" s="85">
        <v>9</v>
      </c>
      <c r="H296" s="85" t="s">
        <v>2325</v>
      </c>
    </row>
    <row r="297" spans="1:8">
      <c r="A297" s="85" t="s">
        <v>2646</v>
      </c>
      <c r="B297" s="85" t="s">
        <v>2631</v>
      </c>
      <c r="C297" s="85">
        <v>2</v>
      </c>
      <c r="D297" s="85">
        <v>203640690</v>
      </c>
      <c r="E297" s="85">
        <v>203736708</v>
      </c>
      <c r="F297" s="85">
        <v>2</v>
      </c>
      <c r="G297" s="85">
        <v>5</v>
      </c>
      <c r="H297" s="85" t="s">
        <v>2325</v>
      </c>
    </row>
    <row r="298" spans="1:8">
      <c r="A298" s="85" t="s">
        <v>2647</v>
      </c>
      <c r="B298" s="85" t="s">
        <v>2631</v>
      </c>
      <c r="C298" s="85">
        <v>2</v>
      </c>
      <c r="D298" s="85">
        <v>203739505</v>
      </c>
      <c r="E298" s="85">
        <v>203879521</v>
      </c>
      <c r="F298" s="85">
        <v>2</v>
      </c>
      <c r="G298" s="85">
        <v>0</v>
      </c>
      <c r="H298" s="85" t="s">
        <v>2325</v>
      </c>
    </row>
    <row r="299" spans="1:8">
      <c r="A299" s="85" t="s">
        <v>2648</v>
      </c>
      <c r="B299" s="85" t="s">
        <v>2631</v>
      </c>
      <c r="C299" s="85">
        <v>2</v>
      </c>
      <c r="D299" s="85">
        <v>203776937</v>
      </c>
      <c r="E299" s="85">
        <v>203851786</v>
      </c>
      <c r="F299" s="85">
        <v>1</v>
      </c>
      <c r="G299" s="85">
        <v>0</v>
      </c>
      <c r="H299" s="85" t="s">
        <v>2325</v>
      </c>
    </row>
    <row r="300" spans="1:8">
      <c r="A300" s="85" t="s">
        <v>2649</v>
      </c>
      <c r="B300" s="85" t="s">
        <v>2631</v>
      </c>
      <c r="C300" s="85">
        <v>2</v>
      </c>
      <c r="D300" s="85">
        <v>203879602</v>
      </c>
      <c r="E300" s="85">
        <v>204091101</v>
      </c>
      <c r="F300" s="85">
        <v>4</v>
      </c>
      <c r="G300" s="85">
        <v>129</v>
      </c>
      <c r="H300" s="85" t="s">
        <v>2325</v>
      </c>
    </row>
    <row r="301" spans="1:8">
      <c r="A301" s="85" t="s">
        <v>2650</v>
      </c>
      <c r="B301" s="85" t="s">
        <v>2631</v>
      </c>
      <c r="C301" s="85">
        <v>2</v>
      </c>
      <c r="D301" s="85">
        <v>204103663</v>
      </c>
      <c r="E301" s="85">
        <v>204163009</v>
      </c>
      <c r="F301" s="85">
        <v>1</v>
      </c>
      <c r="G301" s="85">
        <v>0</v>
      </c>
      <c r="H301" s="85" t="s">
        <v>2325</v>
      </c>
    </row>
    <row r="302" spans="1:8">
      <c r="A302" s="85" t="s">
        <v>2651</v>
      </c>
      <c r="B302" s="85" t="s">
        <v>2631</v>
      </c>
      <c r="C302" s="85">
        <v>2</v>
      </c>
      <c r="D302" s="85">
        <v>204192942</v>
      </c>
      <c r="E302" s="85">
        <v>204312446</v>
      </c>
      <c r="F302" s="85">
        <v>6</v>
      </c>
      <c r="G302" s="85">
        <v>0</v>
      </c>
      <c r="H302" s="85" t="s">
        <v>2325</v>
      </c>
    </row>
    <row r="303" spans="1:8">
      <c r="A303" s="85" t="s">
        <v>2652</v>
      </c>
      <c r="B303" s="85" t="s">
        <v>2631</v>
      </c>
      <c r="C303" s="85">
        <v>2</v>
      </c>
      <c r="D303" s="85">
        <v>204259068</v>
      </c>
      <c r="E303" s="85">
        <v>204400133</v>
      </c>
      <c r="F303" s="85">
        <v>5</v>
      </c>
      <c r="G303" s="85">
        <v>0</v>
      </c>
      <c r="H303" s="85" t="s">
        <v>2325</v>
      </c>
    </row>
    <row r="304" spans="1:8">
      <c r="A304" s="85" t="s">
        <v>2653</v>
      </c>
      <c r="B304" s="85" t="s">
        <v>2631</v>
      </c>
      <c r="C304" s="85">
        <v>2</v>
      </c>
      <c r="D304" s="85">
        <v>204571198</v>
      </c>
      <c r="E304" s="85">
        <v>204603635</v>
      </c>
      <c r="F304" s="85">
        <v>0</v>
      </c>
      <c r="G304" s="85">
        <v>0</v>
      </c>
      <c r="H304" s="85" t="s">
        <v>2325</v>
      </c>
    </row>
    <row r="305" spans="1:8">
      <c r="A305" s="85" t="s">
        <v>2654</v>
      </c>
      <c r="B305" s="85" t="s">
        <v>2631</v>
      </c>
      <c r="C305" s="85">
        <v>2</v>
      </c>
      <c r="D305" s="85">
        <v>204732509</v>
      </c>
      <c r="E305" s="85">
        <v>204738683</v>
      </c>
      <c r="F305" s="85">
        <v>0</v>
      </c>
      <c r="G305" s="85">
        <v>0</v>
      </c>
      <c r="H305" s="85" t="s">
        <v>2325</v>
      </c>
    </row>
    <row r="306" spans="1:8">
      <c r="A306" s="85" t="s">
        <v>2655</v>
      </c>
      <c r="B306" s="85" t="s">
        <v>2631</v>
      </c>
      <c r="C306" s="85">
        <v>2</v>
      </c>
      <c r="D306" s="85">
        <v>204801471</v>
      </c>
      <c r="E306" s="85">
        <v>204826300</v>
      </c>
      <c r="F306" s="85">
        <v>0</v>
      </c>
      <c r="G306" s="85">
        <v>0</v>
      </c>
      <c r="H306" s="85" t="s">
        <v>2325</v>
      </c>
    </row>
    <row r="307" spans="1:8">
      <c r="A307" s="85" t="s">
        <v>2656</v>
      </c>
      <c r="B307" s="85" t="s">
        <v>2631</v>
      </c>
      <c r="C307" s="85">
        <v>2</v>
      </c>
      <c r="D307" s="85">
        <v>206546714</v>
      </c>
      <c r="E307" s="85">
        <v>206662857</v>
      </c>
      <c r="F307" s="85">
        <v>0</v>
      </c>
      <c r="G307" s="85">
        <v>0</v>
      </c>
      <c r="H307" s="85" t="s">
        <v>2325</v>
      </c>
    </row>
    <row r="308" spans="1:8">
      <c r="A308" s="85" t="s">
        <v>2657</v>
      </c>
      <c r="B308" s="85" t="s">
        <v>2631</v>
      </c>
      <c r="C308" s="85">
        <v>2</v>
      </c>
      <c r="D308" s="85">
        <v>206858445</v>
      </c>
      <c r="E308" s="85">
        <v>206951027</v>
      </c>
      <c r="F308" s="85">
        <v>0</v>
      </c>
      <c r="G308" s="85">
        <v>0</v>
      </c>
      <c r="H308" s="85" t="s">
        <v>2325</v>
      </c>
    </row>
    <row r="309" spans="1:8">
      <c r="A309" s="85" t="s">
        <v>2658</v>
      </c>
      <c r="B309" s="85" t="s">
        <v>2631</v>
      </c>
      <c r="C309" s="85">
        <v>2</v>
      </c>
      <c r="D309" s="85">
        <v>207139387</v>
      </c>
      <c r="E309" s="85">
        <v>207179148</v>
      </c>
      <c r="F309" s="85">
        <v>0</v>
      </c>
      <c r="G309" s="85">
        <v>0</v>
      </c>
      <c r="H309" s="85" t="s">
        <v>2325</v>
      </c>
    </row>
    <row r="310" spans="1:8">
      <c r="A310" s="85" t="s">
        <v>2659</v>
      </c>
      <c r="B310" s="85" t="s">
        <v>2660</v>
      </c>
      <c r="C310" s="85">
        <v>2</v>
      </c>
      <c r="D310" s="85">
        <v>211052663</v>
      </c>
      <c r="E310" s="85">
        <v>211090215</v>
      </c>
      <c r="F310" s="85">
        <v>0</v>
      </c>
      <c r="G310" s="85">
        <v>0</v>
      </c>
      <c r="H310" s="85" t="s">
        <v>2325</v>
      </c>
    </row>
    <row r="311" spans="1:8">
      <c r="A311" s="85" t="s">
        <v>2661</v>
      </c>
      <c r="B311" s="85" t="s">
        <v>2660</v>
      </c>
      <c r="C311" s="85">
        <v>2</v>
      </c>
      <c r="D311" s="85">
        <v>211295973</v>
      </c>
      <c r="E311" s="85">
        <v>211342376</v>
      </c>
      <c r="F311" s="85">
        <v>0</v>
      </c>
      <c r="G311" s="85">
        <v>0</v>
      </c>
      <c r="H311" s="85" t="s">
        <v>2325</v>
      </c>
    </row>
    <row r="312" spans="1:8">
      <c r="A312" s="85" t="s">
        <v>2662</v>
      </c>
      <c r="B312" s="85" t="s">
        <v>2660</v>
      </c>
      <c r="C312" s="85">
        <v>2</v>
      </c>
      <c r="D312" s="85">
        <v>211342406</v>
      </c>
      <c r="E312" s="85">
        <v>211543831</v>
      </c>
      <c r="F312" s="85">
        <v>0</v>
      </c>
      <c r="G312" s="85">
        <v>0</v>
      </c>
      <c r="H312" s="85" t="s">
        <v>2325</v>
      </c>
    </row>
    <row r="313" spans="1:8">
      <c r="A313" s="85" t="s">
        <v>2663</v>
      </c>
      <c r="B313" s="85" t="s">
        <v>2660</v>
      </c>
      <c r="C313" s="85">
        <v>2</v>
      </c>
      <c r="D313" s="85">
        <v>212240446</v>
      </c>
      <c r="E313" s="85">
        <v>213403565</v>
      </c>
      <c r="F313" s="85">
        <v>325</v>
      </c>
      <c r="G313" s="85">
        <v>2</v>
      </c>
      <c r="H313" s="85" t="s">
        <v>2325</v>
      </c>
    </row>
    <row r="314" spans="1:8">
      <c r="A314" s="85" t="s">
        <v>2664</v>
      </c>
      <c r="B314" s="85" t="s">
        <v>2660</v>
      </c>
      <c r="C314" s="85">
        <v>2</v>
      </c>
      <c r="D314" s="85">
        <v>213864429</v>
      </c>
      <c r="E314" s="85">
        <v>214017151</v>
      </c>
      <c r="F314" s="85">
        <v>0</v>
      </c>
      <c r="G314" s="85">
        <v>0</v>
      </c>
      <c r="H314" s="85" t="s">
        <v>2325</v>
      </c>
    </row>
    <row r="315" spans="1:8">
      <c r="A315" s="85" t="s">
        <v>2665</v>
      </c>
      <c r="B315" s="85" t="s">
        <v>2666</v>
      </c>
      <c r="C315" s="85">
        <v>2</v>
      </c>
      <c r="D315" s="85">
        <v>214149113</v>
      </c>
      <c r="E315" s="85">
        <v>215275225</v>
      </c>
      <c r="F315" s="85">
        <v>2</v>
      </c>
      <c r="G315" s="85">
        <v>0</v>
      </c>
      <c r="H315" s="85" t="s">
        <v>2325</v>
      </c>
    </row>
    <row r="316" spans="1:8">
      <c r="A316" s="85" t="s">
        <v>2667</v>
      </c>
      <c r="B316" s="85" t="s">
        <v>2660</v>
      </c>
      <c r="C316" s="85">
        <v>2</v>
      </c>
      <c r="D316" s="85">
        <v>215275789</v>
      </c>
      <c r="E316" s="85">
        <v>215443683</v>
      </c>
      <c r="F316" s="85">
        <v>0</v>
      </c>
      <c r="G316" s="85">
        <v>0</v>
      </c>
      <c r="H316" s="85" t="s">
        <v>2325</v>
      </c>
    </row>
    <row r="317" spans="1:8">
      <c r="A317" s="85" t="s">
        <v>2668</v>
      </c>
      <c r="B317" s="85" t="s">
        <v>2666</v>
      </c>
      <c r="C317" s="85">
        <v>2</v>
      </c>
      <c r="D317" s="85">
        <v>215796266</v>
      </c>
      <c r="E317" s="85">
        <v>216003151</v>
      </c>
      <c r="F317" s="85">
        <v>0</v>
      </c>
      <c r="G317" s="85">
        <v>0</v>
      </c>
      <c r="H317" s="85" t="s">
        <v>2325</v>
      </c>
    </row>
    <row r="318" spans="1:8">
      <c r="A318" s="85" t="s">
        <v>2669</v>
      </c>
      <c r="B318" s="85" t="s">
        <v>2670</v>
      </c>
      <c r="C318" s="85">
        <v>2</v>
      </c>
      <c r="D318" s="85">
        <v>232825955</v>
      </c>
      <c r="E318" s="85">
        <v>233209060</v>
      </c>
      <c r="F318" s="85">
        <v>0</v>
      </c>
      <c r="G318" s="85">
        <v>0</v>
      </c>
      <c r="H318" s="85" t="s">
        <v>2325</v>
      </c>
    </row>
    <row r="319" spans="1:8">
      <c r="A319" s="85" t="s">
        <v>2671</v>
      </c>
      <c r="B319" s="85" t="s">
        <v>2670</v>
      </c>
      <c r="C319" s="85">
        <v>2</v>
      </c>
      <c r="D319" s="85">
        <v>233344537</v>
      </c>
      <c r="E319" s="85">
        <v>233352538</v>
      </c>
      <c r="F319" s="85">
        <v>0</v>
      </c>
      <c r="G319" s="85">
        <v>0</v>
      </c>
      <c r="H319" s="85" t="s">
        <v>2325</v>
      </c>
    </row>
    <row r="320" spans="1:8">
      <c r="A320" s="85" t="s">
        <v>2672</v>
      </c>
      <c r="B320" s="85" t="s">
        <v>2670</v>
      </c>
      <c r="C320" s="85">
        <v>2</v>
      </c>
      <c r="D320" s="85">
        <v>233404437</v>
      </c>
      <c r="E320" s="85">
        <v>233411113</v>
      </c>
      <c r="F320" s="85">
        <v>0</v>
      </c>
      <c r="G320" s="85">
        <v>0</v>
      </c>
      <c r="H320" s="85" t="s">
        <v>2325</v>
      </c>
    </row>
    <row r="321" spans="1:8">
      <c r="A321" s="85" t="s">
        <v>2673</v>
      </c>
      <c r="B321" s="85" t="s">
        <v>2670</v>
      </c>
      <c r="C321" s="85">
        <v>2</v>
      </c>
      <c r="D321" s="85">
        <v>233412779</v>
      </c>
      <c r="E321" s="85">
        <v>233415226</v>
      </c>
      <c r="F321" s="85">
        <v>0</v>
      </c>
      <c r="G321" s="85">
        <v>0</v>
      </c>
      <c r="H321" s="85" t="s">
        <v>2325</v>
      </c>
    </row>
    <row r="322" spans="1:8">
      <c r="A322" s="85" t="s">
        <v>2674</v>
      </c>
      <c r="B322" s="85" t="s">
        <v>2670</v>
      </c>
      <c r="C322" s="85">
        <v>2</v>
      </c>
      <c r="D322" s="85">
        <v>233414762</v>
      </c>
      <c r="E322" s="85">
        <v>233448354</v>
      </c>
      <c r="F322" s="85">
        <v>0</v>
      </c>
      <c r="G322" s="85">
        <v>0</v>
      </c>
      <c r="H322" s="85" t="s">
        <v>2325</v>
      </c>
    </row>
    <row r="323" spans="1:8">
      <c r="A323" s="85" t="s">
        <v>2675</v>
      </c>
      <c r="B323" s="85" t="s">
        <v>2670</v>
      </c>
      <c r="C323" s="85">
        <v>2</v>
      </c>
      <c r="D323" s="85">
        <v>233470767</v>
      </c>
      <c r="E323" s="85">
        <v>233547491</v>
      </c>
      <c r="F323" s="85">
        <v>4</v>
      </c>
      <c r="G323" s="85">
        <v>0</v>
      </c>
      <c r="H323" s="85" t="s">
        <v>2325</v>
      </c>
    </row>
    <row r="324" spans="1:8">
      <c r="A324" s="85" t="s">
        <v>2676</v>
      </c>
      <c r="B324" s="85" t="s">
        <v>2670</v>
      </c>
      <c r="C324" s="85">
        <v>2</v>
      </c>
      <c r="D324" s="85">
        <v>233562009</v>
      </c>
      <c r="E324" s="85">
        <v>233725285</v>
      </c>
      <c r="F324" s="85">
        <v>159</v>
      </c>
      <c r="G324" s="85">
        <v>144</v>
      </c>
      <c r="H324" s="85" t="s">
        <v>2325</v>
      </c>
    </row>
    <row r="325" spans="1:8">
      <c r="A325" s="85" t="s">
        <v>2677</v>
      </c>
      <c r="B325" s="85" t="s">
        <v>2670</v>
      </c>
      <c r="C325" s="85">
        <v>2</v>
      </c>
      <c r="D325" s="85">
        <v>233631174</v>
      </c>
      <c r="E325" s="85">
        <v>233641278</v>
      </c>
      <c r="F325" s="85">
        <v>27</v>
      </c>
      <c r="G325" s="85">
        <v>144</v>
      </c>
      <c r="H325" s="85" t="s">
        <v>2325</v>
      </c>
    </row>
    <row r="326" spans="1:8">
      <c r="A326" s="85" t="s">
        <v>2678</v>
      </c>
      <c r="B326" s="85" t="s">
        <v>2670</v>
      </c>
      <c r="C326" s="85">
        <v>2</v>
      </c>
      <c r="D326" s="85">
        <v>233721980</v>
      </c>
      <c r="E326" s="85">
        <v>233743418</v>
      </c>
      <c r="F326" s="85">
        <v>35</v>
      </c>
      <c r="G326" s="85">
        <v>155</v>
      </c>
      <c r="H326" s="85" t="s">
        <v>2325</v>
      </c>
    </row>
    <row r="327" spans="1:8">
      <c r="A327" s="85" t="s">
        <v>2679</v>
      </c>
      <c r="B327" s="85" t="s">
        <v>2670</v>
      </c>
      <c r="C327" s="85">
        <v>2</v>
      </c>
      <c r="D327" s="85">
        <v>233743396</v>
      </c>
      <c r="E327" s="85">
        <v>233877982</v>
      </c>
      <c r="F327" s="85">
        <v>18</v>
      </c>
      <c r="G327" s="85">
        <v>135</v>
      </c>
      <c r="H327" s="85" t="s">
        <v>2325</v>
      </c>
    </row>
    <row r="328" spans="1:8">
      <c r="A328" s="85" t="s">
        <v>2680</v>
      </c>
      <c r="B328" s="85" t="s">
        <v>2670</v>
      </c>
      <c r="C328" s="85">
        <v>2</v>
      </c>
      <c r="D328" s="85">
        <v>233877324</v>
      </c>
      <c r="E328" s="85">
        <v>233880595</v>
      </c>
      <c r="F328" s="85">
        <v>0</v>
      </c>
      <c r="G328" s="85">
        <v>0</v>
      </c>
      <c r="H328" s="85" t="s">
        <v>2325</v>
      </c>
    </row>
    <row r="329" spans="1:8">
      <c r="A329" s="85" t="s">
        <v>2681</v>
      </c>
      <c r="B329" s="85" t="s">
        <v>2670</v>
      </c>
      <c r="C329" s="85">
        <v>2</v>
      </c>
      <c r="D329" s="85">
        <v>233897382</v>
      </c>
      <c r="E329" s="85">
        <v>233899767</v>
      </c>
      <c r="F329" s="85">
        <v>0</v>
      </c>
      <c r="G329" s="85">
        <v>0</v>
      </c>
      <c r="H329" s="85" t="s">
        <v>2325</v>
      </c>
    </row>
    <row r="330" spans="1:8">
      <c r="A330" s="85" t="s">
        <v>2682</v>
      </c>
      <c r="B330" s="85" t="s">
        <v>2670</v>
      </c>
      <c r="C330" s="85">
        <v>2</v>
      </c>
      <c r="D330" s="85">
        <v>233924677</v>
      </c>
      <c r="E330" s="85">
        <v>234116549</v>
      </c>
      <c r="F330" s="85">
        <v>0</v>
      </c>
      <c r="G330" s="85">
        <v>0</v>
      </c>
      <c r="H330" s="85" t="s">
        <v>2325</v>
      </c>
    </row>
    <row r="331" spans="1:8">
      <c r="A331" s="85" t="s">
        <v>2683</v>
      </c>
      <c r="B331" s="85" t="s">
        <v>2670</v>
      </c>
      <c r="C331" s="85">
        <v>2</v>
      </c>
      <c r="D331" s="85">
        <v>234118697</v>
      </c>
      <c r="E331" s="85">
        <v>234204320</v>
      </c>
      <c r="F331" s="85">
        <v>0</v>
      </c>
      <c r="G331" s="85">
        <v>0</v>
      </c>
      <c r="H331" s="85" t="s">
        <v>2325</v>
      </c>
    </row>
    <row r="332" spans="1:8">
      <c r="A332" s="85" t="s">
        <v>2684</v>
      </c>
      <c r="B332" s="85" t="s">
        <v>2670</v>
      </c>
      <c r="C332" s="85">
        <v>2</v>
      </c>
      <c r="D332" s="85">
        <v>234216462</v>
      </c>
      <c r="E332" s="85">
        <v>234255701</v>
      </c>
      <c r="F332" s="85">
        <v>0</v>
      </c>
      <c r="G332" s="85">
        <v>0</v>
      </c>
      <c r="H332" s="85" t="s">
        <v>2325</v>
      </c>
    </row>
    <row r="333" spans="1:8">
      <c r="A333" s="85" t="s">
        <v>2685</v>
      </c>
      <c r="B333" s="85" t="s">
        <v>2670</v>
      </c>
      <c r="C333" s="85">
        <v>2</v>
      </c>
      <c r="D333" s="85">
        <v>234263153</v>
      </c>
      <c r="E333" s="85">
        <v>234380750</v>
      </c>
      <c r="F333" s="85">
        <v>0</v>
      </c>
      <c r="G333" s="85">
        <v>0</v>
      </c>
      <c r="H333" s="85" t="s">
        <v>2325</v>
      </c>
    </row>
    <row r="334" spans="1:8">
      <c r="A334" s="85" t="s">
        <v>2686</v>
      </c>
      <c r="B334" s="85" t="s">
        <v>2670</v>
      </c>
      <c r="C334" s="85">
        <v>2</v>
      </c>
      <c r="D334" s="85">
        <v>234545100</v>
      </c>
      <c r="E334" s="85">
        <v>234681951</v>
      </c>
      <c r="F334" s="85">
        <v>0</v>
      </c>
      <c r="G334" s="85">
        <v>0</v>
      </c>
      <c r="H334" s="85" t="s">
        <v>2325</v>
      </c>
    </row>
    <row r="335" spans="1:8">
      <c r="A335" s="85" t="s">
        <v>2687</v>
      </c>
      <c r="B335" s="85" t="s">
        <v>2670</v>
      </c>
      <c r="C335" s="85">
        <v>2</v>
      </c>
      <c r="D335" s="85">
        <v>234590584</v>
      </c>
      <c r="E335" s="85">
        <v>234681945</v>
      </c>
      <c r="F335" s="85">
        <v>0</v>
      </c>
      <c r="G335" s="85">
        <v>0</v>
      </c>
      <c r="H335" s="85" t="s">
        <v>2325</v>
      </c>
    </row>
    <row r="336" spans="1:8">
      <c r="A336" s="85" t="s">
        <v>2688</v>
      </c>
      <c r="B336" s="85" t="s">
        <v>2689</v>
      </c>
      <c r="C336" s="85">
        <v>2</v>
      </c>
      <c r="D336" s="85">
        <v>234668894</v>
      </c>
      <c r="E336" s="85">
        <v>234681945</v>
      </c>
      <c r="F336" s="85">
        <v>0</v>
      </c>
      <c r="G336" s="85">
        <v>0</v>
      </c>
      <c r="H336" s="85" t="s">
        <v>2325</v>
      </c>
    </row>
    <row r="337" spans="1:8">
      <c r="A337" s="85" t="s">
        <v>2690</v>
      </c>
      <c r="B337" s="85" t="s">
        <v>2691</v>
      </c>
      <c r="C337" s="85">
        <v>2</v>
      </c>
      <c r="D337" s="85">
        <v>234826043</v>
      </c>
      <c r="E337" s="85">
        <v>234928166</v>
      </c>
      <c r="F337" s="85">
        <v>0</v>
      </c>
      <c r="G337" s="85">
        <v>0</v>
      </c>
      <c r="H337" s="85" t="s">
        <v>2325</v>
      </c>
    </row>
    <row r="338" spans="1:8">
      <c r="A338" s="85" t="s">
        <v>2692</v>
      </c>
      <c r="B338" s="85" t="s">
        <v>2689</v>
      </c>
      <c r="C338" s="85">
        <v>2</v>
      </c>
      <c r="D338" s="85">
        <v>234959323</v>
      </c>
      <c r="E338" s="85">
        <v>234985778</v>
      </c>
      <c r="F338" s="85">
        <v>0</v>
      </c>
      <c r="G338" s="85">
        <v>0</v>
      </c>
      <c r="H338" s="85" t="s">
        <v>2325</v>
      </c>
    </row>
    <row r="339" spans="1:8">
      <c r="A339" s="85" t="s">
        <v>2693</v>
      </c>
      <c r="B339" s="85" t="s">
        <v>2689</v>
      </c>
      <c r="C339" s="85">
        <v>2</v>
      </c>
      <c r="D339" s="85">
        <v>235401685</v>
      </c>
      <c r="E339" s="85">
        <v>235405697</v>
      </c>
      <c r="F339" s="85">
        <v>0</v>
      </c>
      <c r="G339" s="85">
        <v>0</v>
      </c>
      <c r="H339" s="85" t="s">
        <v>2325</v>
      </c>
    </row>
    <row r="340" spans="1:8">
      <c r="A340" s="85" t="s">
        <v>2694</v>
      </c>
      <c r="B340" s="85" t="s">
        <v>2689</v>
      </c>
      <c r="C340" s="85">
        <v>2</v>
      </c>
      <c r="D340" s="85">
        <v>236682499</v>
      </c>
      <c r="E340" s="85">
        <v>236692031</v>
      </c>
      <c r="F340" s="85">
        <v>0</v>
      </c>
      <c r="G340" s="85">
        <v>0</v>
      </c>
      <c r="H340" s="85" t="s">
        <v>2325</v>
      </c>
    </row>
    <row r="341" spans="1:8">
      <c r="A341" s="85" t="s">
        <v>2695</v>
      </c>
      <c r="B341" s="85" t="s">
        <v>2689</v>
      </c>
      <c r="C341" s="85">
        <v>2</v>
      </c>
      <c r="D341" s="85">
        <v>237073879</v>
      </c>
      <c r="E341" s="85">
        <v>237077012</v>
      </c>
      <c r="F341" s="85">
        <v>16</v>
      </c>
      <c r="G341" s="85">
        <v>1</v>
      </c>
      <c r="H341" s="85" t="s">
        <v>2329</v>
      </c>
    </row>
    <row r="342" spans="1:8">
      <c r="A342" s="85" t="s">
        <v>2696</v>
      </c>
      <c r="B342" s="85" t="s">
        <v>2689</v>
      </c>
      <c r="C342" s="85">
        <v>2</v>
      </c>
      <c r="D342" s="85">
        <v>237102095</v>
      </c>
      <c r="E342" s="85">
        <v>237173052</v>
      </c>
      <c r="F342" s="85">
        <v>92</v>
      </c>
      <c r="G342" s="85">
        <v>83</v>
      </c>
      <c r="H342" s="85" t="s">
        <v>2325</v>
      </c>
    </row>
    <row r="343" spans="1:8">
      <c r="A343" s="85" t="s">
        <v>2697</v>
      </c>
      <c r="B343" s="85" t="s">
        <v>2689</v>
      </c>
      <c r="C343" s="85">
        <v>2</v>
      </c>
      <c r="D343" s="85">
        <v>237476430</v>
      </c>
      <c r="E343" s="85">
        <v>237491001</v>
      </c>
      <c r="F343" s="85">
        <v>0</v>
      </c>
      <c r="G343" s="85">
        <v>0</v>
      </c>
      <c r="H343" s="85" t="s">
        <v>2325</v>
      </c>
    </row>
    <row r="344" spans="1:8">
      <c r="A344" s="85" t="s">
        <v>2698</v>
      </c>
      <c r="B344" s="85" t="s">
        <v>2689</v>
      </c>
      <c r="C344" s="85">
        <v>2</v>
      </c>
      <c r="D344" s="85">
        <v>237993955</v>
      </c>
      <c r="E344" s="85">
        <v>238009109</v>
      </c>
      <c r="F344" s="85">
        <v>0</v>
      </c>
      <c r="G344" s="85">
        <v>0</v>
      </c>
      <c r="H344" s="85" t="s">
        <v>2325</v>
      </c>
    </row>
    <row r="345" spans="1:8">
      <c r="A345" s="85" t="s">
        <v>2699</v>
      </c>
      <c r="B345" s="85" t="s">
        <v>2689</v>
      </c>
      <c r="C345" s="85">
        <v>2</v>
      </c>
      <c r="D345" s="85">
        <v>238232646</v>
      </c>
      <c r="E345" s="85">
        <v>238323018</v>
      </c>
      <c r="F345" s="85">
        <v>0</v>
      </c>
      <c r="G345" s="85">
        <v>0</v>
      </c>
      <c r="H345" s="85" t="s">
        <v>2325</v>
      </c>
    </row>
    <row r="346" spans="1:8">
      <c r="A346" s="85" t="s">
        <v>2700</v>
      </c>
      <c r="B346" s="85" t="s">
        <v>2689</v>
      </c>
      <c r="C346" s="85">
        <v>2</v>
      </c>
      <c r="D346" s="85">
        <v>238330063</v>
      </c>
      <c r="E346" s="85">
        <v>238333919</v>
      </c>
      <c r="F346" s="85">
        <v>0</v>
      </c>
      <c r="G346" s="85">
        <v>0</v>
      </c>
      <c r="H346" s="85" t="s">
        <v>2325</v>
      </c>
    </row>
    <row r="347" spans="1:8">
      <c r="A347" s="85" t="s">
        <v>2701</v>
      </c>
      <c r="B347" s="85" t="s">
        <v>2702</v>
      </c>
      <c r="C347" s="85">
        <v>3</v>
      </c>
      <c r="D347" s="85">
        <v>15708743</v>
      </c>
      <c r="E347" s="85">
        <v>15901278</v>
      </c>
      <c r="F347" s="85">
        <v>0</v>
      </c>
      <c r="G347" s="85">
        <v>22</v>
      </c>
      <c r="H347" s="85" t="s">
        <v>2325</v>
      </c>
    </row>
    <row r="348" spans="1:8">
      <c r="A348" s="85" t="s">
        <v>2703</v>
      </c>
      <c r="B348" s="85" t="s">
        <v>2702</v>
      </c>
      <c r="C348" s="85">
        <v>3</v>
      </c>
      <c r="D348" s="85">
        <v>16628299</v>
      </c>
      <c r="E348" s="85">
        <v>16711813</v>
      </c>
      <c r="F348" s="85">
        <v>0</v>
      </c>
      <c r="G348" s="85">
        <v>0</v>
      </c>
      <c r="H348" s="85" t="s">
        <v>2325</v>
      </c>
    </row>
    <row r="349" spans="1:8">
      <c r="A349" s="85" t="s">
        <v>2704</v>
      </c>
      <c r="B349" s="85" t="s">
        <v>2702</v>
      </c>
      <c r="C349" s="85">
        <v>3</v>
      </c>
      <c r="D349" s="85">
        <v>16844159</v>
      </c>
      <c r="E349" s="85">
        <v>17132086</v>
      </c>
      <c r="F349" s="85">
        <v>41</v>
      </c>
      <c r="G349" s="85">
        <v>34</v>
      </c>
      <c r="H349" s="85" t="s">
        <v>2329</v>
      </c>
    </row>
    <row r="350" spans="1:8">
      <c r="A350" s="85" t="s">
        <v>2705</v>
      </c>
      <c r="B350" s="85" t="s">
        <v>2702</v>
      </c>
      <c r="C350" s="85">
        <v>3</v>
      </c>
      <c r="D350" s="85">
        <v>17198654</v>
      </c>
      <c r="E350" s="85">
        <v>18486309</v>
      </c>
      <c r="F350" s="85">
        <v>0</v>
      </c>
      <c r="G350" s="85">
        <v>0</v>
      </c>
      <c r="H350" s="85" t="s">
        <v>2325</v>
      </c>
    </row>
    <row r="351" spans="1:8">
      <c r="A351" s="85" t="s">
        <v>2706</v>
      </c>
      <c r="B351" s="85" t="s">
        <v>2702</v>
      </c>
      <c r="C351" s="85">
        <v>3</v>
      </c>
      <c r="D351" s="85">
        <v>18386879</v>
      </c>
      <c r="E351" s="85">
        <v>18487080</v>
      </c>
      <c r="F351" s="85">
        <v>0</v>
      </c>
      <c r="G351" s="85">
        <v>0</v>
      </c>
      <c r="H351" s="85" t="s">
        <v>2325</v>
      </c>
    </row>
    <row r="352" spans="1:8">
      <c r="A352" s="85" t="s">
        <v>2707</v>
      </c>
      <c r="B352" s="85" t="s">
        <v>2702</v>
      </c>
      <c r="C352" s="85">
        <v>3</v>
      </c>
      <c r="D352" s="85">
        <v>19189946</v>
      </c>
      <c r="E352" s="85">
        <v>19577138</v>
      </c>
      <c r="F352" s="85">
        <v>0</v>
      </c>
      <c r="G352" s="85">
        <v>0</v>
      </c>
      <c r="H352" s="85" t="s">
        <v>2325</v>
      </c>
    </row>
    <row r="353" spans="1:8">
      <c r="A353" s="85" t="s">
        <v>2708</v>
      </c>
      <c r="B353" s="85" t="s">
        <v>2709</v>
      </c>
      <c r="C353" s="85">
        <v>3</v>
      </c>
      <c r="D353" s="85">
        <v>46616045</v>
      </c>
      <c r="E353" s="85">
        <v>46668033</v>
      </c>
      <c r="F353" s="85">
        <v>0</v>
      </c>
      <c r="G353" s="85">
        <v>1</v>
      </c>
      <c r="H353" s="85" t="s">
        <v>2329</v>
      </c>
    </row>
    <row r="354" spans="1:8">
      <c r="A354" s="85" t="s">
        <v>2710</v>
      </c>
      <c r="B354" s="85" t="s">
        <v>2709</v>
      </c>
      <c r="C354" s="85">
        <v>3</v>
      </c>
      <c r="D354" s="85">
        <v>46710487</v>
      </c>
      <c r="E354" s="85">
        <v>46735194</v>
      </c>
      <c r="F354" s="85">
        <v>0</v>
      </c>
      <c r="G354" s="85">
        <v>63</v>
      </c>
      <c r="H354" s="85" t="s">
        <v>2329</v>
      </c>
    </row>
    <row r="355" spans="1:8">
      <c r="A355" s="85" t="s">
        <v>2711</v>
      </c>
      <c r="B355" s="85" t="s">
        <v>2709</v>
      </c>
      <c r="C355" s="85">
        <v>3</v>
      </c>
      <c r="D355" s="85">
        <v>46742823</v>
      </c>
      <c r="E355" s="85">
        <v>46752376</v>
      </c>
      <c r="F355" s="85">
        <v>0</v>
      </c>
      <c r="G355" s="85">
        <v>3</v>
      </c>
      <c r="H355" s="85" t="s">
        <v>2325</v>
      </c>
    </row>
    <row r="356" spans="1:8">
      <c r="A356" s="85" t="s">
        <v>2712</v>
      </c>
      <c r="B356" s="85" t="s">
        <v>2709</v>
      </c>
      <c r="C356" s="85">
        <v>3</v>
      </c>
      <c r="D356" s="85">
        <v>46753605</v>
      </c>
      <c r="E356" s="85">
        <v>46854064</v>
      </c>
      <c r="F356" s="85">
        <v>0</v>
      </c>
      <c r="G356" s="85">
        <v>0</v>
      </c>
      <c r="H356" s="85" t="s">
        <v>2325</v>
      </c>
    </row>
    <row r="357" spans="1:8">
      <c r="A357" s="85" t="s">
        <v>2713</v>
      </c>
      <c r="B357" s="85" t="s">
        <v>2709</v>
      </c>
      <c r="C357" s="85">
        <v>3</v>
      </c>
      <c r="D357" s="85">
        <v>46783582</v>
      </c>
      <c r="E357" s="85">
        <v>46854048</v>
      </c>
      <c r="F357" s="85">
        <v>0</v>
      </c>
      <c r="G357" s="85">
        <v>0</v>
      </c>
      <c r="H357" s="85" t="s">
        <v>2325</v>
      </c>
    </row>
    <row r="358" spans="1:8">
      <c r="A358" s="85" t="s">
        <v>2714</v>
      </c>
      <c r="B358" s="85" t="s">
        <v>2709</v>
      </c>
      <c r="C358" s="85">
        <v>3</v>
      </c>
      <c r="D358" s="85">
        <v>46871032</v>
      </c>
      <c r="E358" s="85">
        <v>46875585</v>
      </c>
      <c r="F358" s="85">
        <v>0</v>
      </c>
      <c r="G358" s="85">
        <v>0</v>
      </c>
      <c r="H358" s="85" t="s">
        <v>2325</v>
      </c>
    </row>
    <row r="359" spans="1:8">
      <c r="A359" s="85" t="s">
        <v>2715</v>
      </c>
      <c r="B359" s="85" t="s">
        <v>2709</v>
      </c>
      <c r="C359" s="85">
        <v>3</v>
      </c>
      <c r="D359" s="85">
        <v>46899362</v>
      </c>
      <c r="E359" s="85">
        <v>46923659</v>
      </c>
      <c r="F359" s="85">
        <v>0</v>
      </c>
      <c r="G359" s="85">
        <v>0</v>
      </c>
      <c r="H359" s="85" t="s">
        <v>2325</v>
      </c>
    </row>
    <row r="360" spans="1:8">
      <c r="A360" s="85" t="s">
        <v>2716</v>
      </c>
      <c r="B360" s="85" t="s">
        <v>2709</v>
      </c>
      <c r="C360" s="85">
        <v>3</v>
      </c>
      <c r="D360" s="85">
        <v>46919236</v>
      </c>
      <c r="E360" s="85">
        <v>46945287</v>
      </c>
      <c r="F360" s="85">
        <v>0</v>
      </c>
      <c r="G360" s="85">
        <v>0</v>
      </c>
      <c r="H360" s="85" t="s">
        <v>2325</v>
      </c>
    </row>
    <row r="361" spans="1:8">
      <c r="A361" s="85" t="s">
        <v>2717</v>
      </c>
      <c r="B361" s="85" t="s">
        <v>2709</v>
      </c>
      <c r="C361" s="85">
        <v>3</v>
      </c>
      <c r="D361" s="85">
        <v>46927699</v>
      </c>
      <c r="E361" s="85">
        <v>46930171</v>
      </c>
      <c r="F361" s="85">
        <v>0</v>
      </c>
      <c r="G361" s="85">
        <v>0</v>
      </c>
      <c r="H361" s="85" t="s">
        <v>2325</v>
      </c>
    </row>
    <row r="362" spans="1:8">
      <c r="A362" s="85" t="s">
        <v>2718</v>
      </c>
      <c r="B362" s="85" t="s">
        <v>2709</v>
      </c>
      <c r="C362" s="85">
        <v>3</v>
      </c>
      <c r="D362" s="85">
        <v>46963216</v>
      </c>
      <c r="E362" s="85">
        <v>47023500</v>
      </c>
      <c r="F362" s="85">
        <v>0</v>
      </c>
      <c r="G362" s="85">
        <v>6</v>
      </c>
      <c r="H362" s="85" t="s">
        <v>2325</v>
      </c>
    </row>
    <row r="363" spans="1:8">
      <c r="A363" s="85" t="s">
        <v>2719</v>
      </c>
      <c r="B363" s="85" t="s">
        <v>2709</v>
      </c>
      <c r="C363" s="85">
        <v>3</v>
      </c>
      <c r="D363" s="85">
        <v>47021173</v>
      </c>
      <c r="E363" s="85">
        <v>47051193</v>
      </c>
      <c r="F363" s="85">
        <v>1</v>
      </c>
      <c r="G363" s="85">
        <v>220</v>
      </c>
      <c r="H363" s="85" t="s">
        <v>2325</v>
      </c>
    </row>
    <row r="364" spans="1:8">
      <c r="A364" s="85" t="s">
        <v>2720</v>
      </c>
      <c r="B364" s="85" t="s">
        <v>2709</v>
      </c>
      <c r="C364" s="85">
        <v>3</v>
      </c>
      <c r="D364" s="85">
        <v>47057919</v>
      </c>
      <c r="E364" s="85">
        <v>47205457</v>
      </c>
      <c r="F364" s="85">
        <v>2</v>
      </c>
      <c r="G364" s="85">
        <v>6</v>
      </c>
      <c r="H364" s="85" t="s">
        <v>2325</v>
      </c>
    </row>
    <row r="365" spans="1:8">
      <c r="A365" s="85" t="s">
        <v>2721</v>
      </c>
      <c r="B365" s="85" t="s">
        <v>2709</v>
      </c>
      <c r="C365" s="85">
        <v>3</v>
      </c>
      <c r="D365" s="85">
        <v>47269516</v>
      </c>
      <c r="E365" s="85">
        <v>47324941</v>
      </c>
      <c r="F365" s="85">
        <v>0</v>
      </c>
      <c r="G365" s="85">
        <v>1</v>
      </c>
      <c r="H365" s="85" t="s">
        <v>2325</v>
      </c>
    </row>
    <row r="366" spans="1:8">
      <c r="A366" s="85" t="s">
        <v>2722</v>
      </c>
      <c r="B366" s="85" t="s">
        <v>2709</v>
      </c>
      <c r="C366" s="85">
        <v>3</v>
      </c>
      <c r="D366" s="85">
        <v>47324407</v>
      </c>
      <c r="E366" s="85">
        <v>47388306</v>
      </c>
      <c r="F366" s="85">
        <v>1</v>
      </c>
      <c r="G366" s="85">
        <v>0</v>
      </c>
      <c r="H366" s="85" t="s">
        <v>2325</v>
      </c>
    </row>
    <row r="367" spans="1:8">
      <c r="A367" s="85" t="s">
        <v>2723</v>
      </c>
      <c r="B367" s="85" t="s">
        <v>2709</v>
      </c>
      <c r="C367" s="85">
        <v>3</v>
      </c>
      <c r="D367" s="85">
        <v>47422501</v>
      </c>
      <c r="E367" s="85">
        <v>47454931</v>
      </c>
      <c r="F367" s="85">
        <v>0</v>
      </c>
      <c r="G367" s="85">
        <v>43</v>
      </c>
      <c r="H367" s="85" t="s">
        <v>2325</v>
      </c>
    </row>
    <row r="368" spans="1:8">
      <c r="A368" s="85" t="s">
        <v>2724</v>
      </c>
      <c r="B368" s="85" t="s">
        <v>2709</v>
      </c>
      <c r="C368" s="85">
        <v>3</v>
      </c>
      <c r="D368" s="85">
        <v>47455203</v>
      </c>
      <c r="E368" s="85">
        <v>47518616</v>
      </c>
      <c r="F368" s="85">
        <v>3</v>
      </c>
      <c r="G368" s="85">
        <v>279</v>
      </c>
      <c r="H368" s="85" t="s">
        <v>2325</v>
      </c>
    </row>
    <row r="369" spans="1:8">
      <c r="A369" s="85" t="s">
        <v>2725</v>
      </c>
      <c r="B369" s="85" t="s">
        <v>2709</v>
      </c>
      <c r="C369" s="85">
        <v>3</v>
      </c>
      <c r="D369" s="85">
        <v>47537130</v>
      </c>
      <c r="E369" s="85">
        <v>47555251</v>
      </c>
      <c r="F369" s="85">
        <v>2</v>
      </c>
      <c r="G369" s="85">
        <v>0</v>
      </c>
      <c r="H369" s="85" t="s">
        <v>2325</v>
      </c>
    </row>
    <row r="370" spans="1:8">
      <c r="A370" s="85" t="s">
        <v>2726</v>
      </c>
      <c r="B370" s="85" t="s">
        <v>2709</v>
      </c>
      <c r="C370" s="85">
        <v>3</v>
      </c>
      <c r="D370" s="85">
        <v>47603729</v>
      </c>
      <c r="E370" s="85">
        <v>47622282</v>
      </c>
      <c r="F370" s="85">
        <v>9</v>
      </c>
      <c r="G370" s="85">
        <v>325</v>
      </c>
      <c r="H370" s="85" t="s">
        <v>2325</v>
      </c>
    </row>
    <row r="371" spans="1:8">
      <c r="A371" s="85" t="s">
        <v>2727</v>
      </c>
      <c r="B371" s="85" t="s">
        <v>2709</v>
      </c>
      <c r="C371" s="85">
        <v>3</v>
      </c>
      <c r="D371" s="85">
        <v>47626762</v>
      </c>
      <c r="E371" s="85">
        <v>47823596</v>
      </c>
      <c r="F371" s="85">
        <v>152</v>
      </c>
      <c r="G371" s="85">
        <v>79</v>
      </c>
      <c r="H371" s="85" t="s">
        <v>2325</v>
      </c>
    </row>
    <row r="372" spans="1:8">
      <c r="A372" s="85" t="s">
        <v>2728</v>
      </c>
      <c r="B372" s="85" t="s">
        <v>2709</v>
      </c>
      <c r="C372" s="85">
        <v>3</v>
      </c>
      <c r="D372" s="85">
        <v>47844399</v>
      </c>
      <c r="E372" s="85">
        <v>47891685</v>
      </c>
      <c r="F372" s="85">
        <v>40</v>
      </c>
      <c r="G372" s="85">
        <v>279</v>
      </c>
      <c r="H372" s="85" t="s">
        <v>2325</v>
      </c>
    </row>
    <row r="373" spans="1:8">
      <c r="A373" s="85" t="s">
        <v>2729</v>
      </c>
      <c r="B373" s="85" t="s">
        <v>2709</v>
      </c>
      <c r="C373" s="85">
        <v>3</v>
      </c>
      <c r="D373" s="85">
        <v>47892182</v>
      </c>
      <c r="E373" s="85">
        <v>48130769</v>
      </c>
      <c r="F373" s="85">
        <v>183</v>
      </c>
      <c r="G373" s="85">
        <v>323</v>
      </c>
      <c r="H373" s="85" t="s">
        <v>2325</v>
      </c>
    </row>
    <row r="374" spans="1:8">
      <c r="A374" s="85" t="s">
        <v>2730</v>
      </c>
      <c r="B374" s="85" t="s">
        <v>2709</v>
      </c>
      <c r="C374" s="85">
        <v>3</v>
      </c>
      <c r="D374" s="85">
        <v>48198636</v>
      </c>
      <c r="E374" s="85">
        <v>48229892</v>
      </c>
      <c r="F374" s="85">
        <v>2</v>
      </c>
      <c r="G374" s="85">
        <v>365</v>
      </c>
      <c r="H374" s="85" t="s">
        <v>2325</v>
      </c>
    </row>
    <row r="375" spans="1:8">
      <c r="A375" s="85" t="s">
        <v>2731</v>
      </c>
      <c r="B375" s="85" t="s">
        <v>2709</v>
      </c>
      <c r="C375" s="85">
        <v>3</v>
      </c>
      <c r="D375" s="85">
        <v>48264837</v>
      </c>
      <c r="E375" s="85">
        <v>48266981</v>
      </c>
      <c r="F375" s="85">
        <v>0</v>
      </c>
      <c r="G375" s="85">
        <v>315</v>
      </c>
      <c r="H375" s="85" t="s">
        <v>2325</v>
      </c>
    </row>
    <row r="376" spans="1:8">
      <c r="A376" s="85" t="s">
        <v>2732</v>
      </c>
      <c r="B376" s="85" t="s">
        <v>2709</v>
      </c>
      <c r="C376" s="85">
        <v>3</v>
      </c>
      <c r="D376" s="85">
        <v>48282590</v>
      </c>
      <c r="E376" s="85">
        <v>48340743</v>
      </c>
      <c r="F376" s="85">
        <v>1</v>
      </c>
      <c r="G376" s="85">
        <v>395</v>
      </c>
      <c r="H376" s="85" t="s">
        <v>2325</v>
      </c>
    </row>
    <row r="377" spans="1:8">
      <c r="A377" s="85" t="s">
        <v>2733</v>
      </c>
      <c r="B377" s="85" t="s">
        <v>2709</v>
      </c>
      <c r="C377" s="85">
        <v>3</v>
      </c>
      <c r="D377" s="85">
        <v>48334754</v>
      </c>
      <c r="E377" s="85">
        <v>48343175</v>
      </c>
      <c r="F377" s="85">
        <v>0</v>
      </c>
      <c r="G377" s="85">
        <v>503</v>
      </c>
      <c r="H377" s="85" t="s">
        <v>2325</v>
      </c>
    </row>
    <row r="378" spans="1:8">
      <c r="A378" s="85" t="s">
        <v>2734</v>
      </c>
      <c r="B378" s="85" t="s">
        <v>2709</v>
      </c>
      <c r="C378" s="85">
        <v>3</v>
      </c>
      <c r="D378" s="85">
        <v>48348336</v>
      </c>
      <c r="E378" s="85">
        <v>48369831</v>
      </c>
      <c r="F378" s="85">
        <v>1</v>
      </c>
      <c r="G378" s="85">
        <v>341</v>
      </c>
      <c r="H378" s="85" t="s">
        <v>2325</v>
      </c>
    </row>
    <row r="379" spans="1:8">
      <c r="A379" s="85" t="s">
        <v>2735</v>
      </c>
      <c r="B379" s="85" t="s">
        <v>2709</v>
      </c>
      <c r="C379" s="85">
        <v>3</v>
      </c>
      <c r="D379" s="85">
        <v>48413709</v>
      </c>
      <c r="E379" s="85">
        <v>48442666</v>
      </c>
      <c r="F379" s="85">
        <v>1</v>
      </c>
      <c r="G379" s="85">
        <v>24</v>
      </c>
      <c r="H379" s="85" t="s">
        <v>2325</v>
      </c>
    </row>
    <row r="380" spans="1:8">
      <c r="A380" s="85" t="s">
        <v>2736</v>
      </c>
      <c r="B380" s="85" t="s">
        <v>2709</v>
      </c>
      <c r="C380" s="85">
        <v>3</v>
      </c>
      <c r="D380" s="85">
        <v>48445261</v>
      </c>
      <c r="E380" s="85">
        <v>48471594</v>
      </c>
      <c r="F380" s="85">
        <v>1</v>
      </c>
      <c r="G380" s="85">
        <v>84</v>
      </c>
      <c r="H380" s="85" t="s">
        <v>2325</v>
      </c>
    </row>
    <row r="381" spans="1:8">
      <c r="A381" s="85" t="s">
        <v>2737</v>
      </c>
      <c r="B381" s="85" t="s">
        <v>2709</v>
      </c>
      <c r="C381" s="85">
        <v>3</v>
      </c>
      <c r="D381" s="85">
        <v>48473574</v>
      </c>
      <c r="E381" s="85">
        <v>48481866</v>
      </c>
      <c r="F381" s="85">
        <v>0</v>
      </c>
      <c r="G381" s="85">
        <v>166</v>
      </c>
      <c r="H381" s="85" t="s">
        <v>2325</v>
      </c>
    </row>
    <row r="382" spans="1:8">
      <c r="A382" s="85" t="s">
        <v>2738</v>
      </c>
      <c r="B382" s="85" t="s">
        <v>2709</v>
      </c>
      <c r="C382" s="85">
        <v>3</v>
      </c>
      <c r="D382" s="85">
        <v>48481667</v>
      </c>
      <c r="E382" s="85">
        <v>48485616</v>
      </c>
      <c r="F382" s="85">
        <v>0</v>
      </c>
      <c r="G382" s="85">
        <v>624</v>
      </c>
      <c r="H382" s="85" t="s">
        <v>2325</v>
      </c>
    </row>
    <row r="383" spans="1:8">
      <c r="A383" s="85" t="s">
        <v>2739</v>
      </c>
      <c r="B383" s="85" t="s">
        <v>2709</v>
      </c>
      <c r="C383" s="85">
        <v>3</v>
      </c>
      <c r="D383" s="85">
        <v>48488114</v>
      </c>
      <c r="E383" s="85">
        <v>48507115</v>
      </c>
      <c r="F383" s="85">
        <v>1</v>
      </c>
      <c r="G383" s="85">
        <v>180</v>
      </c>
      <c r="H383" s="85" t="s">
        <v>2325</v>
      </c>
    </row>
    <row r="384" spans="1:8">
      <c r="A384" s="85" t="s">
        <v>2740</v>
      </c>
      <c r="B384" s="85" t="s">
        <v>2709</v>
      </c>
      <c r="C384" s="85">
        <v>3</v>
      </c>
      <c r="D384" s="85">
        <v>48506445</v>
      </c>
      <c r="E384" s="85">
        <v>48509044</v>
      </c>
      <c r="F384" s="85">
        <v>1</v>
      </c>
      <c r="G384" s="85">
        <v>641</v>
      </c>
      <c r="H384" s="85" t="s">
        <v>2325</v>
      </c>
    </row>
    <row r="385" spans="1:8">
      <c r="A385" s="85" t="s">
        <v>2741</v>
      </c>
      <c r="B385" s="85" t="s">
        <v>2709</v>
      </c>
      <c r="C385" s="85">
        <v>3</v>
      </c>
      <c r="D385" s="85">
        <v>48509197</v>
      </c>
      <c r="E385" s="85">
        <v>48542259</v>
      </c>
      <c r="F385" s="85">
        <v>2</v>
      </c>
      <c r="G385" s="85">
        <v>534</v>
      </c>
      <c r="H385" s="85" t="s">
        <v>2325</v>
      </c>
    </row>
    <row r="386" spans="1:8">
      <c r="A386" s="85" t="s">
        <v>2742</v>
      </c>
      <c r="B386" s="85" t="s">
        <v>2709</v>
      </c>
      <c r="C386" s="85">
        <v>3</v>
      </c>
      <c r="D386" s="85">
        <v>48555117</v>
      </c>
      <c r="E386" s="85">
        <v>48599448</v>
      </c>
      <c r="F386" s="85">
        <v>7</v>
      </c>
      <c r="G386" s="85">
        <v>73</v>
      </c>
      <c r="H386" s="85" t="s">
        <v>2325</v>
      </c>
    </row>
    <row r="387" spans="1:8">
      <c r="A387" s="85" t="s">
        <v>2743</v>
      </c>
      <c r="B387" s="85" t="s">
        <v>2709</v>
      </c>
      <c r="C387" s="85">
        <v>3</v>
      </c>
      <c r="D387" s="85">
        <v>48599160</v>
      </c>
      <c r="E387" s="85">
        <v>48601206</v>
      </c>
      <c r="F387" s="85">
        <v>2</v>
      </c>
      <c r="G387" s="85">
        <v>112</v>
      </c>
      <c r="H387" s="85" t="s">
        <v>2325</v>
      </c>
    </row>
    <row r="388" spans="1:8">
      <c r="A388" s="85" t="s">
        <v>2744</v>
      </c>
      <c r="B388" s="85" t="s">
        <v>2709</v>
      </c>
      <c r="C388" s="85">
        <v>3</v>
      </c>
      <c r="D388" s="85">
        <v>48601506</v>
      </c>
      <c r="E388" s="85">
        <v>48632700</v>
      </c>
      <c r="F388" s="85">
        <v>3</v>
      </c>
      <c r="G388" s="85">
        <v>9</v>
      </c>
      <c r="H388" s="85" t="s">
        <v>2325</v>
      </c>
    </row>
    <row r="389" spans="1:8">
      <c r="A389" s="85" t="s">
        <v>2745</v>
      </c>
      <c r="B389" s="85" t="s">
        <v>2709</v>
      </c>
      <c r="C389" s="85">
        <v>3</v>
      </c>
      <c r="D389" s="85">
        <v>48636435</v>
      </c>
      <c r="E389" s="85">
        <v>48648409</v>
      </c>
      <c r="F389" s="85">
        <v>1</v>
      </c>
      <c r="G389" s="85">
        <v>0</v>
      </c>
      <c r="H389" s="85" t="s">
        <v>2325</v>
      </c>
    </row>
    <row r="390" spans="1:8">
      <c r="A390" s="85" t="s">
        <v>2746</v>
      </c>
      <c r="B390" s="85" t="s">
        <v>2709</v>
      </c>
      <c r="C390" s="85">
        <v>3</v>
      </c>
      <c r="D390" s="85">
        <v>48658192</v>
      </c>
      <c r="E390" s="85">
        <v>48659288</v>
      </c>
      <c r="F390" s="85">
        <v>7</v>
      </c>
      <c r="G390" s="85">
        <v>277</v>
      </c>
      <c r="H390" s="85" t="s">
        <v>2325</v>
      </c>
    </row>
    <row r="391" spans="1:8">
      <c r="A391" s="85" t="s">
        <v>2747</v>
      </c>
      <c r="B391" s="85" t="s">
        <v>2709</v>
      </c>
      <c r="C391" s="85">
        <v>3</v>
      </c>
      <c r="D391" s="85">
        <v>48663156</v>
      </c>
      <c r="E391" s="85">
        <v>48672926</v>
      </c>
      <c r="F391" s="85">
        <v>22</v>
      </c>
      <c r="G391" s="85">
        <v>423</v>
      </c>
      <c r="H391" s="85" t="s">
        <v>2325</v>
      </c>
    </row>
    <row r="392" spans="1:8">
      <c r="A392" s="85" t="s">
        <v>2748</v>
      </c>
      <c r="B392" s="85" t="s">
        <v>2709</v>
      </c>
      <c r="C392" s="85">
        <v>3</v>
      </c>
      <c r="D392" s="85">
        <v>48673902</v>
      </c>
      <c r="E392" s="85">
        <v>48700348</v>
      </c>
      <c r="F392" s="85">
        <v>40</v>
      </c>
      <c r="G392" s="85">
        <v>372</v>
      </c>
      <c r="H392" s="85" t="s">
        <v>2325</v>
      </c>
    </row>
    <row r="393" spans="1:8">
      <c r="A393" s="85" t="s">
        <v>2749</v>
      </c>
      <c r="B393" s="85" t="s">
        <v>2709</v>
      </c>
      <c r="C393" s="85">
        <v>3</v>
      </c>
      <c r="D393" s="85">
        <v>48701364</v>
      </c>
      <c r="E393" s="85">
        <v>48723797</v>
      </c>
      <c r="F393" s="85">
        <v>44</v>
      </c>
      <c r="G393" s="85">
        <v>536</v>
      </c>
      <c r="H393" s="85" t="s">
        <v>2325</v>
      </c>
    </row>
    <row r="394" spans="1:8">
      <c r="A394" s="85" t="s">
        <v>2750</v>
      </c>
      <c r="B394" s="85" t="s">
        <v>2709</v>
      </c>
      <c r="C394" s="85">
        <v>3</v>
      </c>
      <c r="D394" s="85">
        <v>48725436</v>
      </c>
      <c r="E394" s="85">
        <v>48777786</v>
      </c>
      <c r="F394" s="85">
        <v>53</v>
      </c>
      <c r="G394" s="85">
        <v>495</v>
      </c>
      <c r="H394" s="85" t="s">
        <v>2325</v>
      </c>
    </row>
    <row r="395" spans="1:8">
      <c r="A395" s="85" t="s">
        <v>2751</v>
      </c>
      <c r="B395" s="85" t="s">
        <v>2709</v>
      </c>
      <c r="C395" s="85">
        <v>3</v>
      </c>
      <c r="D395" s="85">
        <v>48782030</v>
      </c>
      <c r="E395" s="85">
        <v>48885279</v>
      </c>
      <c r="F395" s="85">
        <v>18</v>
      </c>
      <c r="G395" s="85">
        <v>344</v>
      </c>
      <c r="H395" s="85" t="s">
        <v>2325</v>
      </c>
    </row>
    <row r="396" spans="1:8">
      <c r="A396" s="85" t="s">
        <v>2752</v>
      </c>
      <c r="B396" s="85" t="s">
        <v>2709</v>
      </c>
      <c r="C396" s="85">
        <v>3</v>
      </c>
      <c r="D396" s="85">
        <v>48894369</v>
      </c>
      <c r="E396" s="85">
        <v>48936426</v>
      </c>
      <c r="F396" s="85">
        <v>12</v>
      </c>
      <c r="G396" s="85">
        <v>17</v>
      </c>
      <c r="H396" s="85" t="s">
        <v>2325</v>
      </c>
    </row>
    <row r="397" spans="1:8">
      <c r="A397" s="85" t="s">
        <v>2753</v>
      </c>
      <c r="B397" s="85" t="s">
        <v>2709</v>
      </c>
      <c r="C397" s="85">
        <v>3</v>
      </c>
      <c r="D397" s="85">
        <v>48955221</v>
      </c>
      <c r="E397" s="85">
        <v>48956818</v>
      </c>
      <c r="F397" s="85">
        <v>8</v>
      </c>
      <c r="G397" s="85">
        <v>1</v>
      </c>
      <c r="H397" s="85" t="s">
        <v>2325</v>
      </c>
    </row>
    <row r="398" spans="1:8">
      <c r="A398" s="85" t="s">
        <v>2754</v>
      </c>
      <c r="B398" s="85" t="s">
        <v>2709</v>
      </c>
      <c r="C398" s="85">
        <v>3</v>
      </c>
      <c r="D398" s="85">
        <v>48956254</v>
      </c>
      <c r="E398" s="85">
        <v>49023815</v>
      </c>
      <c r="F398" s="85">
        <v>20</v>
      </c>
      <c r="G398" s="85">
        <v>566</v>
      </c>
      <c r="H398" s="85" t="s">
        <v>2325</v>
      </c>
    </row>
    <row r="399" spans="1:8">
      <c r="A399" s="85" t="s">
        <v>2755</v>
      </c>
      <c r="B399" s="85" t="s">
        <v>2709</v>
      </c>
      <c r="C399" s="85">
        <v>3</v>
      </c>
      <c r="D399" s="85">
        <v>49027319</v>
      </c>
      <c r="E399" s="85">
        <v>49044587</v>
      </c>
      <c r="F399" s="85">
        <v>4</v>
      </c>
      <c r="G399" s="85">
        <v>444</v>
      </c>
      <c r="H399" s="85" t="s">
        <v>2325</v>
      </c>
    </row>
    <row r="400" spans="1:8">
      <c r="A400" s="85" t="s">
        <v>2756</v>
      </c>
      <c r="B400" s="85" t="s">
        <v>2709</v>
      </c>
      <c r="C400" s="85">
        <v>3</v>
      </c>
      <c r="D400" s="85">
        <v>49044495</v>
      </c>
      <c r="E400" s="85">
        <v>49053386</v>
      </c>
      <c r="F400" s="85">
        <v>3</v>
      </c>
      <c r="G400" s="85">
        <v>947</v>
      </c>
      <c r="H400" s="85" t="s">
        <v>2325</v>
      </c>
    </row>
    <row r="401" spans="1:8">
      <c r="A401" s="85" t="s">
        <v>2757</v>
      </c>
      <c r="B401" s="85" t="s">
        <v>2709</v>
      </c>
      <c r="C401" s="85">
        <v>3</v>
      </c>
      <c r="D401" s="85">
        <v>49052921</v>
      </c>
      <c r="E401" s="85">
        <v>49059726</v>
      </c>
      <c r="F401" s="85">
        <v>5</v>
      </c>
      <c r="G401" s="85">
        <v>527</v>
      </c>
      <c r="H401" s="85" t="s">
        <v>2325</v>
      </c>
    </row>
    <row r="402" spans="1:8">
      <c r="A402" s="85" t="s">
        <v>2758</v>
      </c>
      <c r="B402" s="85" t="s">
        <v>2709</v>
      </c>
      <c r="C402" s="85">
        <v>3</v>
      </c>
      <c r="D402" s="85">
        <v>49057892</v>
      </c>
      <c r="E402" s="85">
        <v>49060928</v>
      </c>
      <c r="F402" s="85">
        <v>4</v>
      </c>
      <c r="G402" s="85">
        <v>246</v>
      </c>
      <c r="H402" s="85" t="s">
        <v>2325</v>
      </c>
    </row>
    <row r="403" spans="1:8">
      <c r="A403" s="85" t="s">
        <v>2759</v>
      </c>
      <c r="B403" s="85" t="s">
        <v>2709</v>
      </c>
      <c r="C403" s="85">
        <v>3</v>
      </c>
      <c r="D403" s="85">
        <v>49061758</v>
      </c>
      <c r="E403" s="85">
        <v>49066841</v>
      </c>
      <c r="F403" s="85">
        <v>9</v>
      </c>
      <c r="G403" s="85">
        <v>1</v>
      </c>
      <c r="H403" s="85" t="s">
        <v>2325</v>
      </c>
    </row>
    <row r="404" spans="1:8">
      <c r="A404" s="85" t="s">
        <v>2760</v>
      </c>
      <c r="B404" s="85" t="s">
        <v>2709</v>
      </c>
      <c r="C404" s="85">
        <v>3</v>
      </c>
      <c r="D404" s="85">
        <v>49067140</v>
      </c>
      <c r="E404" s="85">
        <v>49131796</v>
      </c>
      <c r="F404" s="85">
        <v>25</v>
      </c>
      <c r="G404" s="85">
        <v>496</v>
      </c>
      <c r="H404" s="85" t="s">
        <v>2325</v>
      </c>
    </row>
    <row r="405" spans="1:8">
      <c r="A405" s="85" t="s">
        <v>2761</v>
      </c>
      <c r="B405" s="85" t="s">
        <v>2709</v>
      </c>
      <c r="C405" s="85">
        <v>3</v>
      </c>
      <c r="D405" s="85">
        <v>49133365</v>
      </c>
      <c r="E405" s="85">
        <v>49142553</v>
      </c>
      <c r="F405" s="85">
        <v>8</v>
      </c>
      <c r="G405" s="85">
        <v>0</v>
      </c>
      <c r="H405" s="85" t="s">
        <v>2325</v>
      </c>
    </row>
    <row r="406" spans="1:8">
      <c r="A406" s="85" t="s">
        <v>2762</v>
      </c>
      <c r="B406" s="85" t="s">
        <v>2709</v>
      </c>
      <c r="C406" s="85">
        <v>3</v>
      </c>
      <c r="D406" s="85">
        <v>49145479</v>
      </c>
      <c r="E406" s="85">
        <v>49158371</v>
      </c>
      <c r="F406" s="85">
        <v>8</v>
      </c>
      <c r="G406" s="85">
        <v>3</v>
      </c>
      <c r="H406" s="85" t="s">
        <v>2325</v>
      </c>
    </row>
    <row r="407" spans="1:8">
      <c r="A407" s="85" t="s">
        <v>2763</v>
      </c>
      <c r="B407" s="85" t="s">
        <v>2709</v>
      </c>
      <c r="C407" s="85">
        <v>3</v>
      </c>
      <c r="D407" s="85">
        <v>49158547</v>
      </c>
      <c r="E407" s="85">
        <v>49170551</v>
      </c>
      <c r="F407" s="85">
        <v>8</v>
      </c>
      <c r="G407" s="85">
        <v>50</v>
      </c>
      <c r="H407" s="85" t="s">
        <v>2325</v>
      </c>
    </row>
    <row r="408" spans="1:8">
      <c r="A408" s="85" t="s">
        <v>2764</v>
      </c>
      <c r="B408" s="85" t="s">
        <v>2709</v>
      </c>
      <c r="C408" s="85">
        <v>3</v>
      </c>
      <c r="D408" s="85">
        <v>49199968</v>
      </c>
      <c r="E408" s="85">
        <v>49203754</v>
      </c>
      <c r="F408" s="85">
        <v>10</v>
      </c>
      <c r="G408" s="85">
        <v>521</v>
      </c>
      <c r="H408" s="85" t="s">
        <v>2325</v>
      </c>
    </row>
    <row r="409" spans="1:8">
      <c r="A409" s="85" t="s">
        <v>2765</v>
      </c>
      <c r="B409" s="85" t="s">
        <v>2709</v>
      </c>
      <c r="C409" s="85">
        <v>3</v>
      </c>
      <c r="D409" s="85">
        <v>49209044</v>
      </c>
      <c r="E409" s="85">
        <v>49213917</v>
      </c>
      <c r="F409" s="85">
        <v>20</v>
      </c>
      <c r="G409" s="85">
        <v>790</v>
      </c>
      <c r="H409" s="85" t="s">
        <v>2325</v>
      </c>
    </row>
    <row r="410" spans="1:8">
      <c r="A410" s="85" t="s">
        <v>2766</v>
      </c>
      <c r="B410" s="85" t="s">
        <v>2709</v>
      </c>
      <c r="C410" s="85">
        <v>3</v>
      </c>
      <c r="D410" s="85">
        <v>49215065</v>
      </c>
      <c r="E410" s="85">
        <v>49229291</v>
      </c>
      <c r="F410" s="85">
        <v>32</v>
      </c>
      <c r="G410" s="85">
        <v>0</v>
      </c>
      <c r="H410" s="85" t="s">
        <v>2325</v>
      </c>
    </row>
    <row r="411" spans="1:8">
      <c r="A411" s="85" t="s">
        <v>2767</v>
      </c>
      <c r="B411" s="85" t="s">
        <v>2709</v>
      </c>
      <c r="C411" s="85">
        <v>3</v>
      </c>
      <c r="D411" s="85">
        <v>49235861</v>
      </c>
      <c r="E411" s="85">
        <v>49295537</v>
      </c>
      <c r="F411" s="85">
        <v>62</v>
      </c>
      <c r="G411" s="85">
        <v>680</v>
      </c>
      <c r="H411" s="85" t="s">
        <v>2325</v>
      </c>
    </row>
    <row r="412" spans="1:8">
      <c r="A412" s="85" t="s">
        <v>2768</v>
      </c>
      <c r="B412" s="85" t="s">
        <v>2709</v>
      </c>
      <c r="C412" s="85">
        <v>3</v>
      </c>
      <c r="D412" s="85">
        <v>49297518</v>
      </c>
      <c r="E412" s="85">
        <v>49298744</v>
      </c>
      <c r="F412" s="85">
        <v>14</v>
      </c>
      <c r="G412" s="85">
        <v>586</v>
      </c>
      <c r="H412" s="85" t="s">
        <v>2325</v>
      </c>
    </row>
    <row r="413" spans="1:8">
      <c r="A413" s="85" t="s">
        <v>2769</v>
      </c>
      <c r="B413" s="85" t="s">
        <v>2709</v>
      </c>
      <c r="C413" s="85">
        <v>3</v>
      </c>
      <c r="D413" s="85">
        <v>49306035</v>
      </c>
      <c r="E413" s="85">
        <v>49315342</v>
      </c>
      <c r="F413" s="85">
        <v>21</v>
      </c>
      <c r="G413" s="85">
        <v>381</v>
      </c>
      <c r="H413" s="85" t="s">
        <v>2325</v>
      </c>
    </row>
    <row r="414" spans="1:8">
      <c r="A414" s="85" t="s">
        <v>2770</v>
      </c>
      <c r="B414" s="85" t="s">
        <v>2709</v>
      </c>
      <c r="C414" s="85">
        <v>3</v>
      </c>
      <c r="D414" s="85">
        <v>49315264</v>
      </c>
      <c r="E414" s="85">
        <v>49378145</v>
      </c>
      <c r="F414" s="85">
        <v>74</v>
      </c>
      <c r="G414" s="85">
        <v>258</v>
      </c>
      <c r="H414" s="85" t="s">
        <v>2325</v>
      </c>
    </row>
    <row r="415" spans="1:8">
      <c r="A415" s="85" t="s">
        <v>2771</v>
      </c>
      <c r="B415" s="85" t="s">
        <v>2709</v>
      </c>
      <c r="C415" s="85">
        <v>3</v>
      </c>
      <c r="D415" s="85">
        <v>49394609</v>
      </c>
      <c r="E415" s="85">
        <v>49396033</v>
      </c>
      <c r="F415" s="85">
        <v>27</v>
      </c>
      <c r="G415" s="85">
        <v>798</v>
      </c>
      <c r="H415" s="85" t="s">
        <v>2325</v>
      </c>
    </row>
    <row r="416" spans="1:8">
      <c r="A416" s="85" t="s">
        <v>2772</v>
      </c>
      <c r="B416" s="85" t="s">
        <v>2709</v>
      </c>
      <c r="C416" s="85">
        <v>3</v>
      </c>
      <c r="D416" s="85">
        <v>49396578</v>
      </c>
      <c r="E416" s="85">
        <v>49450431</v>
      </c>
      <c r="F416" s="85">
        <v>123</v>
      </c>
      <c r="G416" s="85">
        <v>700</v>
      </c>
      <c r="H416" s="85" t="s">
        <v>2325</v>
      </c>
    </row>
    <row r="417" spans="1:8">
      <c r="A417" s="85" t="s">
        <v>2773</v>
      </c>
      <c r="B417" s="85" t="s">
        <v>2709</v>
      </c>
      <c r="C417" s="85">
        <v>3</v>
      </c>
      <c r="D417" s="85">
        <v>49449639</v>
      </c>
      <c r="E417" s="85">
        <v>49453908</v>
      </c>
      <c r="F417" s="85">
        <v>36</v>
      </c>
      <c r="G417" s="85">
        <v>679</v>
      </c>
      <c r="H417" s="85" t="s">
        <v>2325</v>
      </c>
    </row>
    <row r="418" spans="1:8">
      <c r="A418" s="85" t="s">
        <v>2774</v>
      </c>
      <c r="B418" s="85" t="s">
        <v>2709</v>
      </c>
      <c r="C418" s="85">
        <v>3</v>
      </c>
      <c r="D418" s="85">
        <v>49454211</v>
      </c>
      <c r="E418" s="85">
        <v>49460186</v>
      </c>
      <c r="F418" s="85">
        <v>38</v>
      </c>
      <c r="G418" s="85">
        <v>1039</v>
      </c>
      <c r="H418" s="85" t="s">
        <v>2325</v>
      </c>
    </row>
    <row r="419" spans="1:8">
      <c r="A419" s="85" t="s">
        <v>2775</v>
      </c>
      <c r="B419" s="85" t="s">
        <v>2709</v>
      </c>
      <c r="C419" s="85">
        <v>3</v>
      </c>
      <c r="D419" s="85">
        <v>49460379</v>
      </c>
      <c r="E419" s="85">
        <v>49466759</v>
      </c>
      <c r="F419" s="85">
        <v>39</v>
      </c>
      <c r="G419" s="85">
        <v>975</v>
      </c>
      <c r="H419" s="85" t="s">
        <v>2325</v>
      </c>
    </row>
    <row r="420" spans="1:8">
      <c r="A420" s="85" t="s">
        <v>2776</v>
      </c>
      <c r="B420" s="85" t="s">
        <v>2709</v>
      </c>
      <c r="C420" s="85">
        <v>3</v>
      </c>
      <c r="D420" s="85">
        <v>49506146</v>
      </c>
      <c r="E420" s="85">
        <v>49573048</v>
      </c>
      <c r="F420" s="85">
        <v>119</v>
      </c>
      <c r="G420" s="85">
        <v>619</v>
      </c>
      <c r="H420" s="85" t="s">
        <v>2325</v>
      </c>
    </row>
    <row r="421" spans="1:8">
      <c r="A421" s="85" t="s">
        <v>2777</v>
      </c>
      <c r="B421" s="85" t="s">
        <v>2709</v>
      </c>
      <c r="C421" s="85">
        <v>3</v>
      </c>
      <c r="D421" s="85">
        <v>49591922</v>
      </c>
      <c r="E421" s="85">
        <v>49708978</v>
      </c>
      <c r="F421" s="85">
        <v>113</v>
      </c>
      <c r="G421" s="85">
        <v>283</v>
      </c>
      <c r="H421" s="85" t="s">
        <v>2325</v>
      </c>
    </row>
    <row r="422" spans="1:8">
      <c r="A422" s="85" t="s">
        <v>2778</v>
      </c>
      <c r="B422" s="85" t="s">
        <v>2709</v>
      </c>
      <c r="C422" s="85">
        <v>3</v>
      </c>
      <c r="D422" s="85">
        <v>49711435</v>
      </c>
      <c r="E422" s="85">
        <v>49721396</v>
      </c>
      <c r="F422" s="85">
        <v>27</v>
      </c>
      <c r="G422" s="85">
        <v>754</v>
      </c>
      <c r="H422" s="85" t="s">
        <v>2325</v>
      </c>
    </row>
    <row r="423" spans="1:8">
      <c r="A423" s="85" t="s">
        <v>2779</v>
      </c>
      <c r="B423" s="85" t="s">
        <v>2709</v>
      </c>
      <c r="C423" s="85">
        <v>3</v>
      </c>
      <c r="D423" s="85">
        <v>49721380</v>
      </c>
      <c r="E423" s="85">
        <v>49726934</v>
      </c>
      <c r="F423" s="85">
        <v>20</v>
      </c>
      <c r="G423" s="85">
        <v>928</v>
      </c>
      <c r="H423" s="85" t="s">
        <v>2325</v>
      </c>
    </row>
    <row r="424" spans="1:8">
      <c r="A424" s="85" t="s">
        <v>2780</v>
      </c>
      <c r="B424" s="85" t="s">
        <v>2709</v>
      </c>
      <c r="C424" s="85">
        <v>3</v>
      </c>
      <c r="D424" s="85">
        <v>49726932</v>
      </c>
      <c r="E424" s="85">
        <v>49758962</v>
      </c>
      <c r="F424" s="85">
        <v>48</v>
      </c>
      <c r="G424" s="85">
        <v>950</v>
      </c>
      <c r="H424" s="85" t="s">
        <v>2325</v>
      </c>
    </row>
    <row r="425" spans="1:8">
      <c r="A425" s="85" t="s">
        <v>2781</v>
      </c>
      <c r="B425" s="85" t="s">
        <v>2709</v>
      </c>
      <c r="C425" s="85">
        <v>3</v>
      </c>
      <c r="D425" s="85">
        <v>49754267</v>
      </c>
      <c r="E425" s="85">
        <v>49761349</v>
      </c>
      <c r="F425" s="85">
        <v>30</v>
      </c>
      <c r="G425" s="85">
        <v>0</v>
      </c>
      <c r="H425" s="85" t="s">
        <v>2325</v>
      </c>
    </row>
    <row r="426" spans="1:8">
      <c r="A426" s="85" t="s">
        <v>2782</v>
      </c>
      <c r="B426" s="85" t="s">
        <v>2709</v>
      </c>
      <c r="C426" s="85">
        <v>3</v>
      </c>
      <c r="D426" s="85">
        <v>49754277</v>
      </c>
      <c r="E426" s="85">
        <v>49761384</v>
      </c>
      <c r="F426" s="85">
        <v>30</v>
      </c>
      <c r="G426" s="85">
        <v>915</v>
      </c>
      <c r="H426" s="85" t="s">
        <v>2325</v>
      </c>
    </row>
    <row r="427" spans="1:8">
      <c r="A427" s="85" t="s">
        <v>2783</v>
      </c>
      <c r="B427" s="85" t="s">
        <v>2709</v>
      </c>
      <c r="C427" s="85">
        <v>3</v>
      </c>
      <c r="D427" s="85">
        <v>49761727</v>
      </c>
      <c r="E427" s="85">
        <v>49823975</v>
      </c>
      <c r="F427" s="85">
        <v>94</v>
      </c>
      <c r="G427" s="85">
        <v>647</v>
      </c>
      <c r="H427" s="85" t="s">
        <v>2325</v>
      </c>
    </row>
    <row r="428" spans="1:8">
      <c r="A428" s="85" t="s">
        <v>2784</v>
      </c>
      <c r="B428" s="85" t="s">
        <v>2709</v>
      </c>
      <c r="C428" s="85">
        <v>3</v>
      </c>
      <c r="D428" s="85">
        <v>49828165</v>
      </c>
      <c r="E428" s="85">
        <v>49837268</v>
      </c>
      <c r="F428" s="85">
        <v>29</v>
      </c>
      <c r="G428" s="85">
        <v>866</v>
      </c>
      <c r="H428" s="85" t="s">
        <v>2325</v>
      </c>
    </row>
    <row r="429" spans="1:8">
      <c r="A429" s="85" t="s">
        <v>2785</v>
      </c>
      <c r="B429" s="85" t="s">
        <v>2709</v>
      </c>
      <c r="C429" s="85">
        <v>3</v>
      </c>
      <c r="D429" s="85">
        <v>49840687</v>
      </c>
      <c r="E429" s="85">
        <v>49842463</v>
      </c>
      <c r="F429" s="85">
        <v>18</v>
      </c>
      <c r="G429" s="85">
        <v>978</v>
      </c>
      <c r="H429" s="85" t="s">
        <v>2325</v>
      </c>
    </row>
    <row r="430" spans="1:8">
      <c r="A430" s="85" t="s">
        <v>2786</v>
      </c>
      <c r="B430" s="85" t="s">
        <v>2709</v>
      </c>
      <c r="C430" s="85">
        <v>3</v>
      </c>
      <c r="D430" s="85">
        <v>49842640</v>
      </c>
      <c r="E430" s="85">
        <v>49851379</v>
      </c>
      <c r="F430" s="85">
        <v>22</v>
      </c>
      <c r="G430" s="85">
        <v>1309</v>
      </c>
      <c r="H430" s="85" t="s">
        <v>2325</v>
      </c>
    </row>
    <row r="431" spans="1:8">
      <c r="A431" s="85" t="s">
        <v>2787</v>
      </c>
      <c r="B431" s="85" t="s">
        <v>2709</v>
      </c>
      <c r="C431" s="85">
        <v>3</v>
      </c>
      <c r="D431" s="85">
        <v>49866034</v>
      </c>
      <c r="E431" s="85">
        <v>49894007</v>
      </c>
      <c r="F431" s="85">
        <v>46</v>
      </c>
      <c r="G431" s="85">
        <v>357</v>
      </c>
      <c r="H431" s="85" t="s">
        <v>2325</v>
      </c>
    </row>
    <row r="432" spans="1:8">
      <c r="A432" s="85" t="s">
        <v>2788</v>
      </c>
      <c r="B432" s="85" t="s">
        <v>2709</v>
      </c>
      <c r="C432" s="85">
        <v>3</v>
      </c>
      <c r="D432" s="85">
        <v>49895421</v>
      </c>
      <c r="E432" s="85">
        <v>49907655</v>
      </c>
      <c r="F432" s="85">
        <v>31</v>
      </c>
      <c r="G432" s="85">
        <v>520</v>
      </c>
      <c r="H432" s="85" t="s">
        <v>2325</v>
      </c>
    </row>
    <row r="433" spans="1:8">
      <c r="A433" s="85" t="s">
        <v>2789</v>
      </c>
      <c r="B433" s="85" t="s">
        <v>2709</v>
      </c>
      <c r="C433" s="85">
        <v>3</v>
      </c>
      <c r="D433" s="85">
        <v>49924435</v>
      </c>
      <c r="E433" s="85">
        <v>49941299</v>
      </c>
      <c r="F433" s="85">
        <v>26</v>
      </c>
      <c r="G433" s="85">
        <v>811</v>
      </c>
      <c r="H433" s="85" t="s">
        <v>2325</v>
      </c>
    </row>
    <row r="434" spans="1:8">
      <c r="A434" s="85" t="s">
        <v>2790</v>
      </c>
      <c r="B434" s="85" t="s">
        <v>2709</v>
      </c>
      <c r="C434" s="85">
        <v>3</v>
      </c>
      <c r="D434" s="85">
        <v>49941278</v>
      </c>
      <c r="E434" s="85">
        <v>49954370</v>
      </c>
      <c r="F434" s="85">
        <v>24</v>
      </c>
      <c r="G434" s="85">
        <v>458</v>
      </c>
      <c r="H434" s="85" t="s">
        <v>2325</v>
      </c>
    </row>
    <row r="435" spans="1:8">
      <c r="A435" s="85" t="s">
        <v>2791</v>
      </c>
      <c r="B435" s="85" t="s">
        <v>2709</v>
      </c>
      <c r="C435" s="85">
        <v>3</v>
      </c>
      <c r="D435" s="85">
        <v>49946302</v>
      </c>
      <c r="E435" s="85">
        <v>49967606</v>
      </c>
      <c r="F435" s="85">
        <v>35</v>
      </c>
      <c r="G435" s="85">
        <v>452</v>
      </c>
      <c r="H435" s="85" t="s">
        <v>2325</v>
      </c>
    </row>
    <row r="436" spans="1:8">
      <c r="A436" s="85" t="s">
        <v>2792</v>
      </c>
      <c r="B436" s="85" t="s">
        <v>2709</v>
      </c>
      <c r="C436" s="85">
        <v>3</v>
      </c>
      <c r="D436" s="85">
        <v>49977440</v>
      </c>
      <c r="E436" s="85">
        <v>50137478</v>
      </c>
      <c r="F436" s="85">
        <v>228</v>
      </c>
      <c r="G436" s="85">
        <v>1574</v>
      </c>
      <c r="H436" s="85" t="s">
        <v>2325</v>
      </c>
    </row>
    <row r="437" spans="1:8">
      <c r="A437" s="85" t="s">
        <v>2793</v>
      </c>
      <c r="B437" s="85" t="s">
        <v>2709</v>
      </c>
      <c r="C437" s="85">
        <v>3</v>
      </c>
      <c r="D437" s="85">
        <v>50126341</v>
      </c>
      <c r="E437" s="85">
        <v>50156454</v>
      </c>
      <c r="F437" s="85">
        <v>47</v>
      </c>
      <c r="G437" s="85">
        <v>211</v>
      </c>
      <c r="H437" s="85" t="s">
        <v>2325</v>
      </c>
    </row>
    <row r="438" spans="1:8">
      <c r="A438" s="85" t="s">
        <v>2794</v>
      </c>
      <c r="B438" s="85" t="s">
        <v>2709</v>
      </c>
      <c r="C438" s="85">
        <v>3</v>
      </c>
      <c r="D438" s="85">
        <v>50192478</v>
      </c>
      <c r="E438" s="85">
        <v>50226508</v>
      </c>
      <c r="F438" s="85">
        <v>48</v>
      </c>
      <c r="G438" s="85">
        <v>585</v>
      </c>
      <c r="H438" s="85" t="s">
        <v>2325</v>
      </c>
    </row>
    <row r="439" spans="1:8">
      <c r="A439" s="85" t="s">
        <v>2795</v>
      </c>
      <c r="B439" s="85" t="s">
        <v>2709</v>
      </c>
      <c r="C439" s="85">
        <v>3</v>
      </c>
      <c r="D439" s="85">
        <v>50229045</v>
      </c>
      <c r="E439" s="85">
        <v>50233949</v>
      </c>
      <c r="F439" s="85">
        <v>21</v>
      </c>
      <c r="G439" s="85">
        <v>209</v>
      </c>
      <c r="H439" s="85" t="s">
        <v>2325</v>
      </c>
    </row>
    <row r="440" spans="1:8">
      <c r="A440" s="85" t="s">
        <v>2796</v>
      </c>
      <c r="B440" s="85" t="s">
        <v>2709</v>
      </c>
      <c r="C440" s="85">
        <v>3</v>
      </c>
      <c r="D440" s="85">
        <v>50263724</v>
      </c>
      <c r="E440" s="85">
        <v>50296787</v>
      </c>
      <c r="F440" s="85">
        <v>1</v>
      </c>
      <c r="G440" s="85">
        <v>98</v>
      </c>
      <c r="H440" s="85" t="s">
        <v>2325</v>
      </c>
    </row>
    <row r="441" spans="1:8">
      <c r="A441" s="85" t="s">
        <v>2797</v>
      </c>
      <c r="B441" s="85" t="s">
        <v>2709</v>
      </c>
      <c r="C441" s="85">
        <v>3</v>
      </c>
      <c r="D441" s="85">
        <v>50316458</v>
      </c>
      <c r="E441" s="85">
        <v>50325545</v>
      </c>
      <c r="F441" s="85">
        <v>3</v>
      </c>
      <c r="G441" s="85">
        <v>720</v>
      </c>
      <c r="H441" s="85" t="s">
        <v>2325</v>
      </c>
    </row>
    <row r="442" spans="1:8">
      <c r="A442" s="85" t="s">
        <v>2798</v>
      </c>
      <c r="B442" s="85" t="s">
        <v>2709</v>
      </c>
      <c r="C442" s="85">
        <v>3</v>
      </c>
      <c r="D442" s="85">
        <v>50325163</v>
      </c>
      <c r="E442" s="85">
        <v>50330349</v>
      </c>
      <c r="F442" s="85">
        <v>4</v>
      </c>
      <c r="G442" s="85">
        <v>80</v>
      </c>
      <c r="H442" s="85" t="s">
        <v>2325</v>
      </c>
    </row>
    <row r="443" spans="1:8">
      <c r="A443" s="85" t="s">
        <v>2799</v>
      </c>
      <c r="B443" s="85" t="s">
        <v>2709</v>
      </c>
      <c r="C443" s="85">
        <v>3</v>
      </c>
      <c r="D443" s="85">
        <v>50330262</v>
      </c>
      <c r="E443" s="85">
        <v>50336899</v>
      </c>
      <c r="F443" s="85">
        <v>4</v>
      </c>
      <c r="G443" s="85">
        <v>814</v>
      </c>
      <c r="H443" s="85" t="s">
        <v>2325</v>
      </c>
    </row>
    <row r="444" spans="1:8">
      <c r="A444" s="85" t="s">
        <v>2800</v>
      </c>
      <c r="B444" s="85" t="s">
        <v>2709</v>
      </c>
      <c r="C444" s="85">
        <v>3</v>
      </c>
      <c r="D444" s="85">
        <v>50333833</v>
      </c>
      <c r="E444" s="85">
        <v>50336852</v>
      </c>
      <c r="F444" s="85">
        <v>4</v>
      </c>
      <c r="G444" s="85">
        <v>209</v>
      </c>
      <c r="H444" s="85" t="s">
        <v>2325</v>
      </c>
    </row>
    <row r="445" spans="1:8">
      <c r="A445" s="85" t="s">
        <v>2801</v>
      </c>
      <c r="B445" s="85" t="s">
        <v>2709</v>
      </c>
      <c r="C445" s="85">
        <v>3</v>
      </c>
      <c r="D445" s="85">
        <v>50337320</v>
      </c>
      <c r="E445" s="85">
        <v>50349812</v>
      </c>
      <c r="F445" s="85">
        <v>4</v>
      </c>
      <c r="G445" s="85">
        <v>1276</v>
      </c>
      <c r="H445" s="85" t="s">
        <v>2325</v>
      </c>
    </row>
    <row r="446" spans="1:8">
      <c r="A446" s="85" t="s">
        <v>2802</v>
      </c>
      <c r="B446" s="85" t="s">
        <v>2709</v>
      </c>
      <c r="C446" s="85">
        <v>3</v>
      </c>
      <c r="D446" s="85">
        <v>50355221</v>
      </c>
      <c r="E446" s="85">
        <v>50360337</v>
      </c>
      <c r="F446" s="85">
        <v>1</v>
      </c>
      <c r="G446" s="85">
        <v>0</v>
      </c>
      <c r="H446" s="85" t="s">
        <v>2325</v>
      </c>
    </row>
    <row r="447" spans="1:8">
      <c r="A447" s="85" t="s">
        <v>2803</v>
      </c>
      <c r="B447" s="85" t="s">
        <v>2709</v>
      </c>
      <c r="C447" s="85">
        <v>3</v>
      </c>
      <c r="D447" s="85">
        <v>50357458</v>
      </c>
      <c r="E447" s="85">
        <v>50365682</v>
      </c>
      <c r="F447" s="85">
        <v>1</v>
      </c>
      <c r="G447" s="85">
        <v>21</v>
      </c>
      <c r="H447" s="85" t="s">
        <v>2325</v>
      </c>
    </row>
    <row r="448" spans="1:8">
      <c r="A448" s="85" t="s">
        <v>2804</v>
      </c>
      <c r="B448" s="85" t="s">
        <v>2709</v>
      </c>
      <c r="C448" s="85">
        <v>3</v>
      </c>
      <c r="D448" s="85">
        <v>50367219</v>
      </c>
      <c r="E448" s="85">
        <v>50378411</v>
      </c>
      <c r="F448" s="85">
        <v>1</v>
      </c>
      <c r="G448" s="85">
        <v>1039</v>
      </c>
      <c r="H448" s="85" t="s">
        <v>2325</v>
      </c>
    </row>
    <row r="449" spans="1:8">
      <c r="A449" s="85" t="s">
        <v>2805</v>
      </c>
      <c r="B449" s="85" t="s">
        <v>2709</v>
      </c>
      <c r="C449" s="85">
        <v>3</v>
      </c>
      <c r="D449" s="85">
        <v>50378541</v>
      </c>
      <c r="E449" s="85">
        <v>50384283</v>
      </c>
      <c r="F449" s="85">
        <v>0</v>
      </c>
      <c r="G449" s="85">
        <v>0</v>
      </c>
      <c r="H449" s="85" t="s">
        <v>2325</v>
      </c>
    </row>
    <row r="450" spans="1:8">
      <c r="A450" s="85" t="s">
        <v>2806</v>
      </c>
      <c r="B450" s="85" t="s">
        <v>2709</v>
      </c>
      <c r="C450" s="85">
        <v>3</v>
      </c>
      <c r="D450" s="85">
        <v>50384761</v>
      </c>
      <c r="E450" s="85">
        <v>50388522</v>
      </c>
      <c r="F450" s="85">
        <v>0</v>
      </c>
      <c r="G450" s="85">
        <v>97</v>
      </c>
      <c r="H450" s="85" t="s">
        <v>2325</v>
      </c>
    </row>
    <row r="451" spans="1:8">
      <c r="A451" s="85" t="s">
        <v>2807</v>
      </c>
      <c r="B451" s="85" t="s">
        <v>2709</v>
      </c>
      <c r="C451" s="85">
        <v>3</v>
      </c>
      <c r="D451" s="85">
        <v>50388126</v>
      </c>
      <c r="E451" s="85">
        <v>50395891</v>
      </c>
      <c r="F451" s="85">
        <v>0</v>
      </c>
      <c r="G451" s="85">
        <v>995</v>
      </c>
      <c r="H451" s="85" t="s">
        <v>2325</v>
      </c>
    </row>
    <row r="452" spans="1:8">
      <c r="A452" s="85" t="s">
        <v>2808</v>
      </c>
      <c r="B452" s="85" t="s">
        <v>2709</v>
      </c>
      <c r="C452" s="85">
        <v>3</v>
      </c>
      <c r="D452" s="85">
        <v>50388323</v>
      </c>
      <c r="E452" s="85">
        <v>50405354</v>
      </c>
      <c r="F452" s="85">
        <v>0</v>
      </c>
      <c r="G452" s="85">
        <v>0</v>
      </c>
      <c r="H452" s="85" t="s">
        <v>2325</v>
      </c>
    </row>
    <row r="453" spans="1:8">
      <c r="A453" s="85" t="s">
        <v>2809</v>
      </c>
      <c r="B453" s="85" t="s">
        <v>2709</v>
      </c>
      <c r="C453" s="85">
        <v>3</v>
      </c>
      <c r="D453" s="85">
        <v>50392180</v>
      </c>
      <c r="E453" s="85">
        <v>50397041</v>
      </c>
      <c r="F453" s="85">
        <v>0</v>
      </c>
      <c r="G453" s="85">
        <v>7</v>
      </c>
      <c r="H453" s="85" t="s">
        <v>2325</v>
      </c>
    </row>
    <row r="454" spans="1:8">
      <c r="A454" s="85" t="s">
        <v>2810</v>
      </c>
      <c r="B454" s="85" t="s">
        <v>2709</v>
      </c>
      <c r="C454" s="85">
        <v>3</v>
      </c>
      <c r="D454" s="85">
        <v>50400233</v>
      </c>
      <c r="E454" s="85">
        <v>50541675</v>
      </c>
      <c r="F454" s="85">
        <v>106</v>
      </c>
      <c r="G454" s="85">
        <v>1047</v>
      </c>
      <c r="H454" s="85" t="s">
        <v>2325</v>
      </c>
    </row>
    <row r="455" spans="1:8">
      <c r="A455" s="85" t="s">
        <v>2811</v>
      </c>
      <c r="B455" s="85" t="s">
        <v>2709</v>
      </c>
      <c r="C455" s="85">
        <v>3</v>
      </c>
      <c r="D455" s="85">
        <v>50595462</v>
      </c>
      <c r="E455" s="85">
        <v>50608458</v>
      </c>
      <c r="F455" s="85">
        <v>24</v>
      </c>
      <c r="G455" s="85">
        <v>983</v>
      </c>
      <c r="H455" s="85" t="s">
        <v>2325</v>
      </c>
    </row>
    <row r="456" spans="1:8">
      <c r="A456" s="85" t="s">
        <v>2812</v>
      </c>
      <c r="B456" s="85" t="s">
        <v>2709</v>
      </c>
      <c r="C456" s="85">
        <v>3</v>
      </c>
      <c r="D456" s="85">
        <v>50606583</v>
      </c>
      <c r="E456" s="85">
        <v>50622366</v>
      </c>
      <c r="F456" s="85">
        <v>25</v>
      </c>
      <c r="G456" s="85">
        <v>1114</v>
      </c>
      <c r="H456" s="85" t="s">
        <v>2325</v>
      </c>
    </row>
    <row r="457" spans="1:8">
      <c r="A457" s="85" t="s">
        <v>2813</v>
      </c>
      <c r="B457" s="85" t="s">
        <v>2709</v>
      </c>
      <c r="C457" s="85">
        <v>3</v>
      </c>
      <c r="D457" s="85">
        <v>50643921</v>
      </c>
      <c r="E457" s="85">
        <v>50649262</v>
      </c>
      <c r="F457" s="85">
        <v>21</v>
      </c>
      <c r="G457" s="85">
        <v>21</v>
      </c>
      <c r="H457" s="85" t="s">
        <v>2325</v>
      </c>
    </row>
    <row r="458" spans="1:8">
      <c r="A458" s="85" t="s">
        <v>2814</v>
      </c>
      <c r="B458" s="85" t="s">
        <v>2709</v>
      </c>
      <c r="C458" s="85">
        <v>3</v>
      </c>
      <c r="D458" s="85">
        <v>50648951</v>
      </c>
      <c r="E458" s="85">
        <v>50686720</v>
      </c>
      <c r="F458" s="85">
        <v>43</v>
      </c>
      <c r="G458" s="85">
        <v>1190</v>
      </c>
      <c r="H458" s="85" t="s">
        <v>2325</v>
      </c>
    </row>
    <row r="459" spans="1:8">
      <c r="A459" s="85" t="s">
        <v>2815</v>
      </c>
      <c r="B459" s="85" t="s">
        <v>2709</v>
      </c>
      <c r="C459" s="85">
        <v>3</v>
      </c>
      <c r="D459" s="85">
        <v>50712672</v>
      </c>
      <c r="E459" s="85">
        <v>51421629</v>
      </c>
      <c r="F459" s="85">
        <v>808</v>
      </c>
      <c r="G459" s="85">
        <v>1261</v>
      </c>
      <c r="H459" s="85" t="s">
        <v>2325</v>
      </c>
    </row>
    <row r="460" spans="1:8">
      <c r="A460" s="85" t="s">
        <v>2816</v>
      </c>
      <c r="B460" s="85" t="s">
        <v>2709</v>
      </c>
      <c r="C460" s="85">
        <v>3</v>
      </c>
      <c r="D460" s="85">
        <v>51422478</v>
      </c>
      <c r="E460" s="85">
        <v>51426828</v>
      </c>
      <c r="F460" s="85">
        <v>0</v>
      </c>
      <c r="G460" s="85">
        <v>918</v>
      </c>
      <c r="H460" s="85" t="s">
        <v>2325</v>
      </c>
    </row>
    <row r="461" spans="1:8">
      <c r="A461" s="85" t="s">
        <v>2817</v>
      </c>
      <c r="B461" s="85" t="s">
        <v>2709</v>
      </c>
      <c r="C461" s="85">
        <v>3</v>
      </c>
      <c r="D461" s="85">
        <v>51428731</v>
      </c>
      <c r="E461" s="85">
        <v>51435330</v>
      </c>
      <c r="F461" s="85">
        <v>0</v>
      </c>
      <c r="G461" s="85">
        <v>0</v>
      </c>
      <c r="H461" s="85" t="s">
        <v>2325</v>
      </c>
    </row>
    <row r="462" spans="1:8">
      <c r="A462" s="85" t="s">
        <v>2818</v>
      </c>
      <c r="B462" s="85" t="s">
        <v>2709</v>
      </c>
      <c r="C462" s="85">
        <v>3</v>
      </c>
      <c r="D462" s="85">
        <v>51575160</v>
      </c>
      <c r="E462" s="85">
        <v>51702683</v>
      </c>
      <c r="F462" s="85">
        <v>0</v>
      </c>
      <c r="G462" s="85">
        <v>73</v>
      </c>
      <c r="H462" s="85" t="s">
        <v>2325</v>
      </c>
    </row>
    <row r="463" spans="1:8">
      <c r="A463" s="85" t="s">
        <v>2819</v>
      </c>
      <c r="B463" s="85" t="s">
        <v>2709</v>
      </c>
      <c r="C463" s="85">
        <v>3</v>
      </c>
      <c r="D463" s="85">
        <v>51696709</v>
      </c>
      <c r="E463" s="85">
        <v>51738339</v>
      </c>
      <c r="F463" s="85">
        <v>0</v>
      </c>
      <c r="G463" s="85">
        <v>713</v>
      </c>
      <c r="H463" s="85" t="s">
        <v>2325</v>
      </c>
    </row>
    <row r="464" spans="1:8">
      <c r="A464" s="85" t="s">
        <v>2820</v>
      </c>
      <c r="B464" s="85" t="s">
        <v>2709</v>
      </c>
      <c r="C464" s="85">
        <v>3</v>
      </c>
      <c r="D464" s="85">
        <v>51741086</v>
      </c>
      <c r="E464" s="85">
        <v>51752629</v>
      </c>
      <c r="F464" s="85">
        <v>0</v>
      </c>
      <c r="G464" s="85">
        <v>680</v>
      </c>
      <c r="H464" s="85" t="s">
        <v>2325</v>
      </c>
    </row>
    <row r="465" spans="1:8">
      <c r="A465" s="85" t="s">
        <v>2821</v>
      </c>
      <c r="B465" s="85" t="s">
        <v>2709</v>
      </c>
      <c r="C465" s="85">
        <v>3</v>
      </c>
      <c r="D465" s="85">
        <v>51812580</v>
      </c>
      <c r="E465" s="85">
        <v>51813009</v>
      </c>
      <c r="F465" s="85">
        <v>0</v>
      </c>
      <c r="G465" s="85">
        <v>0</v>
      </c>
      <c r="H465" s="85" t="s">
        <v>2325</v>
      </c>
    </row>
    <row r="466" spans="1:8">
      <c r="A466" s="85" t="s">
        <v>2822</v>
      </c>
      <c r="B466" s="85" t="s">
        <v>2709</v>
      </c>
      <c r="C466" s="85">
        <v>3</v>
      </c>
      <c r="D466" s="85">
        <v>51851620</v>
      </c>
      <c r="E466" s="85">
        <v>51864876</v>
      </c>
      <c r="F466" s="85">
        <v>0</v>
      </c>
      <c r="G466" s="85">
        <v>0</v>
      </c>
      <c r="H466" s="85" t="s">
        <v>2325</v>
      </c>
    </row>
    <row r="467" spans="1:8">
      <c r="A467" s="85" t="s">
        <v>2823</v>
      </c>
      <c r="B467" s="85" t="s">
        <v>2709</v>
      </c>
      <c r="C467" s="85">
        <v>3</v>
      </c>
      <c r="D467" s="85">
        <v>51928892</v>
      </c>
      <c r="E467" s="85">
        <v>51937351</v>
      </c>
      <c r="F467" s="85">
        <v>0</v>
      </c>
      <c r="G467" s="85">
        <v>0</v>
      </c>
      <c r="H467" s="85" t="s">
        <v>2325</v>
      </c>
    </row>
    <row r="468" spans="1:8">
      <c r="A468" s="85" t="s">
        <v>2824</v>
      </c>
      <c r="B468" s="85" t="s">
        <v>2709</v>
      </c>
      <c r="C468" s="85">
        <v>3</v>
      </c>
      <c r="D468" s="85">
        <v>51991470</v>
      </c>
      <c r="E468" s="85">
        <v>52002426</v>
      </c>
      <c r="F468" s="85">
        <v>0</v>
      </c>
      <c r="G468" s="85">
        <v>3</v>
      </c>
      <c r="H468" s="85" t="s">
        <v>2329</v>
      </c>
    </row>
    <row r="469" spans="1:8">
      <c r="A469" s="85" t="s">
        <v>2825</v>
      </c>
      <c r="B469" s="85" t="s">
        <v>2709</v>
      </c>
      <c r="C469" s="85">
        <v>3</v>
      </c>
      <c r="D469" s="85">
        <v>52002526</v>
      </c>
      <c r="E469" s="85">
        <v>52017425</v>
      </c>
      <c r="F469" s="85">
        <v>0</v>
      </c>
      <c r="G469" s="85">
        <v>0</v>
      </c>
      <c r="H469" s="85" t="s">
        <v>2325</v>
      </c>
    </row>
    <row r="470" spans="1:8">
      <c r="A470" s="85" t="s">
        <v>2826</v>
      </c>
      <c r="B470" s="85" t="s">
        <v>2709</v>
      </c>
      <c r="C470" s="85">
        <v>3</v>
      </c>
      <c r="D470" s="85">
        <v>52005442</v>
      </c>
      <c r="E470" s="85">
        <v>52015212</v>
      </c>
      <c r="F470" s="85">
        <v>0</v>
      </c>
      <c r="G470" s="85">
        <v>150</v>
      </c>
      <c r="H470" s="85" t="s">
        <v>2329</v>
      </c>
    </row>
    <row r="471" spans="1:8">
      <c r="A471" s="85" t="s">
        <v>2827</v>
      </c>
      <c r="B471" s="85" t="s">
        <v>2709</v>
      </c>
      <c r="C471" s="85">
        <v>3</v>
      </c>
      <c r="D471" s="85">
        <v>52027616</v>
      </c>
      <c r="E471" s="85">
        <v>52029958</v>
      </c>
      <c r="F471" s="85">
        <v>0</v>
      </c>
      <c r="G471" s="85">
        <v>0</v>
      </c>
      <c r="H471" s="85" t="s">
        <v>2325</v>
      </c>
    </row>
    <row r="472" spans="1:8">
      <c r="A472" s="85" t="s">
        <v>2828</v>
      </c>
      <c r="B472" s="85" t="s">
        <v>2709</v>
      </c>
      <c r="C472" s="85">
        <v>3</v>
      </c>
      <c r="D472" s="85">
        <v>52109269</v>
      </c>
      <c r="E472" s="85">
        <v>52188706</v>
      </c>
      <c r="F472" s="85">
        <v>0</v>
      </c>
      <c r="G472" s="85">
        <v>0</v>
      </c>
      <c r="H472" s="85" t="s">
        <v>2325</v>
      </c>
    </row>
    <row r="473" spans="1:8">
      <c r="A473" s="85" t="s">
        <v>2829</v>
      </c>
      <c r="B473" s="85" t="s">
        <v>2709</v>
      </c>
      <c r="C473" s="85">
        <v>3</v>
      </c>
      <c r="D473" s="85">
        <v>52232102</v>
      </c>
      <c r="E473" s="85">
        <v>52248343</v>
      </c>
      <c r="F473" s="85">
        <v>0</v>
      </c>
      <c r="G473" s="85">
        <v>0</v>
      </c>
      <c r="H473" s="85" t="s">
        <v>2325</v>
      </c>
    </row>
    <row r="474" spans="1:8">
      <c r="A474" s="85" t="s">
        <v>2830</v>
      </c>
      <c r="B474" s="85" t="s">
        <v>2709</v>
      </c>
      <c r="C474" s="85">
        <v>3</v>
      </c>
      <c r="D474" s="85">
        <v>52255096</v>
      </c>
      <c r="E474" s="85">
        <v>52273183</v>
      </c>
      <c r="F474" s="85">
        <v>0</v>
      </c>
      <c r="G474" s="85">
        <v>0</v>
      </c>
      <c r="H474" s="85" t="s">
        <v>2325</v>
      </c>
    </row>
    <row r="475" spans="1:8">
      <c r="A475" s="85" t="s">
        <v>2831</v>
      </c>
      <c r="B475" s="85" t="s">
        <v>2709</v>
      </c>
      <c r="C475" s="85">
        <v>3</v>
      </c>
      <c r="D475" s="85">
        <v>52262626</v>
      </c>
      <c r="E475" s="85">
        <v>52273276</v>
      </c>
      <c r="F475" s="85">
        <v>0</v>
      </c>
      <c r="G475" s="85">
        <v>0</v>
      </c>
      <c r="H475" s="85" t="s">
        <v>2325</v>
      </c>
    </row>
    <row r="476" spans="1:8">
      <c r="A476" s="85" t="s">
        <v>2832</v>
      </c>
      <c r="B476" s="85" t="s">
        <v>2709</v>
      </c>
      <c r="C476" s="85">
        <v>3</v>
      </c>
      <c r="D476" s="85">
        <v>52279841</v>
      </c>
      <c r="E476" s="85">
        <v>52284613</v>
      </c>
      <c r="F476" s="85">
        <v>0</v>
      </c>
      <c r="G476" s="85">
        <v>0</v>
      </c>
      <c r="H476" s="85" t="s">
        <v>2325</v>
      </c>
    </row>
    <row r="477" spans="1:8">
      <c r="A477" s="85" t="s">
        <v>2833</v>
      </c>
      <c r="B477" s="85" t="s">
        <v>2709</v>
      </c>
      <c r="C477" s="85">
        <v>3</v>
      </c>
      <c r="D477" s="85">
        <v>52579368</v>
      </c>
      <c r="E477" s="85">
        <v>52719933</v>
      </c>
      <c r="F477" s="85">
        <v>0</v>
      </c>
      <c r="G477" s="85">
        <v>0</v>
      </c>
      <c r="H477" s="85" t="s">
        <v>2325</v>
      </c>
    </row>
    <row r="478" spans="1:8">
      <c r="A478" s="85" t="s">
        <v>2834</v>
      </c>
      <c r="B478" s="85" t="s">
        <v>2709</v>
      </c>
      <c r="C478" s="85">
        <v>3</v>
      </c>
      <c r="D478" s="85">
        <v>52715172</v>
      </c>
      <c r="E478" s="85">
        <v>52728508</v>
      </c>
      <c r="F478" s="85">
        <v>0</v>
      </c>
      <c r="G478" s="85">
        <v>0</v>
      </c>
      <c r="H478" s="85" t="s">
        <v>2325</v>
      </c>
    </row>
    <row r="479" spans="1:8">
      <c r="A479" s="85" t="s">
        <v>2835</v>
      </c>
      <c r="B479" s="85" t="s">
        <v>2836</v>
      </c>
      <c r="C479" s="85">
        <v>3</v>
      </c>
      <c r="D479" s="85">
        <v>85008132</v>
      </c>
      <c r="E479" s="85">
        <v>86123579</v>
      </c>
      <c r="F479" s="85">
        <v>514</v>
      </c>
      <c r="G479" s="85">
        <v>183</v>
      </c>
      <c r="H479" s="85" t="s">
        <v>2325</v>
      </c>
    </row>
    <row r="480" spans="1:8">
      <c r="A480" s="85" t="s">
        <v>2837</v>
      </c>
      <c r="B480" s="85" t="s">
        <v>2838</v>
      </c>
      <c r="C480" s="85">
        <v>3</v>
      </c>
      <c r="D480" s="85">
        <v>123209667</v>
      </c>
      <c r="E480" s="85">
        <v>123304032</v>
      </c>
      <c r="F480" s="85">
        <v>0</v>
      </c>
      <c r="G480" s="85">
        <v>0</v>
      </c>
      <c r="H480" s="85" t="s">
        <v>2325</v>
      </c>
    </row>
    <row r="481" spans="1:8">
      <c r="A481" s="85" t="s">
        <v>2839</v>
      </c>
      <c r="B481" s="85" t="s">
        <v>2838</v>
      </c>
      <c r="C481" s="85">
        <v>3</v>
      </c>
      <c r="D481" s="85">
        <v>123328896</v>
      </c>
      <c r="E481" s="85">
        <v>123603178</v>
      </c>
      <c r="F481" s="85">
        <v>0</v>
      </c>
      <c r="G481" s="85">
        <v>0</v>
      </c>
      <c r="H481" s="85" t="s">
        <v>2325</v>
      </c>
    </row>
    <row r="482" spans="1:8">
      <c r="A482" s="85" t="s">
        <v>2840</v>
      </c>
      <c r="B482" s="85" t="s">
        <v>2838</v>
      </c>
      <c r="C482" s="85">
        <v>3</v>
      </c>
      <c r="D482" s="85">
        <v>123616152</v>
      </c>
      <c r="E482" s="85">
        <v>123680564</v>
      </c>
      <c r="F482" s="85">
        <v>0</v>
      </c>
      <c r="G482" s="85">
        <v>45</v>
      </c>
      <c r="H482" s="85" t="s">
        <v>2325</v>
      </c>
    </row>
    <row r="483" spans="1:8">
      <c r="A483" s="85" t="s">
        <v>2841</v>
      </c>
      <c r="B483" s="85" t="s">
        <v>2838</v>
      </c>
      <c r="C483" s="85">
        <v>3</v>
      </c>
      <c r="D483" s="85">
        <v>123687368</v>
      </c>
      <c r="E483" s="85">
        <v>123711025</v>
      </c>
      <c r="F483" s="85">
        <v>0</v>
      </c>
      <c r="G483" s="85">
        <v>0</v>
      </c>
      <c r="H483" s="85" t="s">
        <v>2325</v>
      </c>
    </row>
    <row r="484" spans="1:8">
      <c r="A484" s="85" t="s">
        <v>2842</v>
      </c>
      <c r="B484" s="85" t="s">
        <v>2838</v>
      </c>
      <c r="C484" s="85">
        <v>3</v>
      </c>
      <c r="D484" s="85">
        <v>123798870</v>
      </c>
      <c r="E484" s="85">
        <v>124445172</v>
      </c>
      <c r="F484" s="85">
        <v>107</v>
      </c>
      <c r="G484" s="85">
        <v>53</v>
      </c>
      <c r="H484" s="85" t="s">
        <v>2325</v>
      </c>
    </row>
    <row r="485" spans="1:8">
      <c r="A485" s="85" t="s">
        <v>2843</v>
      </c>
      <c r="B485" s="85" t="s">
        <v>2838</v>
      </c>
      <c r="C485" s="85">
        <v>3</v>
      </c>
      <c r="D485" s="85">
        <v>124449213</v>
      </c>
      <c r="E485" s="85">
        <v>124464040</v>
      </c>
      <c r="F485" s="85">
        <v>0</v>
      </c>
      <c r="G485" s="85">
        <v>0</v>
      </c>
      <c r="H485" s="85" t="s">
        <v>2325</v>
      </c>
    </row>
    <row r="486" spans="1:8">
      <c r="A486" s="85" t="s">
        <v>2844</v>
      </c>
      <c r="B486" s="85" t="s">
        <v>2845</v>
      </c>
      <c r="C486" s="85">
        <v>3</v>
      </c>
      <c r="D486" s="85">
        <v>125822412</v>
      </c>
      <c r="E486" s="85">
        <v>125916837</v>
      </c>
      <c r="F486" s="85">
        <v>0</v>
      </c>
      <c r="G486" s="85">
        <v>0</v>
      </c>
      <c r="H486" s="85" t="s">
        <v>2325</v>
      </c>
    </row>
    <row r="487" spans="1:8">
      <c r="A487" s="85" t="s">
        <v>2846</v>
      </c>
      <c r="B487" s="85" t="s">
        <v>2847</v>
      </c>
      <c r="C487" s="85">
        <v>3</v>
      </c>
      <c r="D487" s="85">
        <v>126113782</v>
      </c>
      <c r="E487" s="85">
        <v>126155399</v>
      </c>
      <c r="F487" s="85">
        <v>0</v>
      </c>
      <c r="G487" s="85">
        <v>0</v>
      </c>
      <c r="H487" s="85" t="s">
        <v>2325</v>
      </c>
    </row>
    <row r="488" spans="1:8">
      <c r="A488" s="85" t="s">
        <v>2848</v>
      </c>
      <c r="B488" s="85" t="s">
        <v>2847</v>
      </c>
      <c r="C488" s="85">
        <v>3</v>
      </c>
      <c r="D488" s="85">
        <v>126156444</v>
      </c>
      <c r="E488" s="85">
        <v>126194762</v>
      </c>
      <c r="F488" s="85">
        <v>0</v>
      </c>
      <c r="G488" s="85">
        <v>0</v>
      </c>
      <c r="H488" s="85" t="s">
        <v>2325</v>
      </c>
    </row>
    <row r="489" spans="1:8">
      <c r="A489" s="85" t="s">
        <v>2849</v>
      </c>
      <c r="B489" s="85" t="s">
        <v>2847</v>
      </c>
      <c r="C489" s="85">
        <v>3</v>
      </c>
      <c r="D489" s="85">
        <v>126200124</v>
      </c>
      <c r="E489" s="85">
        <v>126236616</v>
      </c>
      <c r="F489" s="85">
        <v>0</v>
      </c>
      <c r="G489" s="85">
        <v>0</v>
      </c>
      <c r="H489" s="85" t="s">
        <v>2325</v>
      </c>
    </row>
    <row r="490" spans="1:8">
      <c r="A490" s="85" t="s">
        <v>2850</v>
      </c>
      <c r="B490" s="85" t="s">
        <v>2847</v>
      </c>
      <c r="C490" s="85">
        <v>3</v>
      </c>
      <c r="D490" s="85">
        <v>126243126</v>
      </c>
      <c r="E490" s="85">
        <v>126262134</v>
      </c>
      <c r="F490" s="85">
        <v>0</v>
      </c>
      <c r="G490" s="85">
        <v>0</v>
      </c>
      <c r="H490" s="85" t="s">
        <v>2325</v>
      </c>
    </row>
    <row r="491" spans="1:8">
      <c r="A491" s="85" t="s">
        <v>2851</v>
      </c>
      <c r="B491" s="85" t="s">
        <v>2847</v>
      </c>
      <c r="C491" s="85">
        <v>3</v>
      </c>
      <c r="D491" s="85">
        <v>126245842</v>
      </c>
      <c r="E491" s="85">
        <v>126277808</v>
      </c>
      <c r="F491" s="85">
        <v>0</v>
      </c>
      <c r="G491" s="85">
        <v>0</v>
      </c>
      <c r="H491" s="85" t="s">
        <v>2325</v>
      </c>
    </row>
    <row r="492" spans="1:8">
      <c r="A492" s="85" t="s">
        <v>2852</v>
      </c>
      <c r="B492" s="85" t="s">
        <v>2847</v>
      </c>
      <c r="C492" s="85">
        <v>3</v>
      </c>
      <c r="D492" s="85">
        <v>126290622</v>
      </c>
      <c r="E492" s="85">
        <v>126373998</v>
      </c>
      <c r="F492" s="85">
        <v>0</v>
      </c>
      <c r="G492" s="85">
        <v>0</v>
      </c>
      <c r="H492" s="85" t="s">
        <v>2325</v>
      </c>
    </row>
    <row r="493" spans="1:8">
      <c r="A493" s="85" t="s">
        <v>2853</v>
      </c>
      <c r="B493" s="85" t="s">
        <v>2847</v>
      </c>
      <c r="C493" s="85">
        <v>3</v>
      </c>
      <c r="D493" s="85">
        <v>126290625</v>
      </c>
      <c r="E493" s="85">
        <v>126327398</v>
      </c>
      <c r="F493" s="85">
        <v>0</v>
      </c>
      <c r="G493" s="85">
        <v>0</v>
      </c>
      <c r="H493" s="85" t="s">
        <v>2325</v>
      </c>
    </row>
    <row r="494" spans="1:8">
      <c r="A494" s="85" t="s">
        <v>2854</v>
      </c>
      <c r="B494" s="85" t="s">
        <v>2847</v>
      </c>
      <c r="C494" s="85">
        <v>3</v>
      </c>
      <c r="D494" s="85">
        <v>126423063</v>
      </c>
      <c r="E494" s="85">
        <v>126679249</v>
      </c>
      <c r="F494" s="85">
        <v>0</v>
      </c>
      <c r="G494" s="85">
        <v>17</v>
      </c>
      <c r="H494" s="85" t="s">
        <v>2325</v>
      </c>
    </row>
    <row r="495" spans="1:8">
      <c r="A495" s="85" t="s">
        <v>2855</v>
      </c>
      <c r="B495" s="85" t="s">
        <v>2847</v>
      </c>
      <c r="C495" s="85">
        <v>3</v>
      </c>
      <c r="D495" s="85">
        <v>126707437</v>
      </c>
      <c r="E495" s="85">
        <v>126756235</v>
      </c>
      <c r="F495" s="85">
        <v>0</v>
      </c>
      <c r="G495" s="85">
        <v>0</v>
      </c>
      <c r="H495" s="85" t="s">
        <v>2325</v>
      </c>
    </row>
    <row r="496" spans="1:8">
      <c r="A496" s="85" t="s">
        <v>2856</v>
      </c>
      <c r="B496" s="85" t="s">
        <v>2847</v>
      </c>
      <c r="C496" s="85">
        <v>3</v>
      </c>
      <c r="D496" s="85">
        <v>126911974</v>
      </c>
      <c r="E496" s="85">
        <v>126917025</v>
      </c>
      <c r="F496" s="85">
        <v>0</v>
      </c>
      <c r="G496" s="85">
        <v>0</v>
      </c>
      <c r="H496" s="85" t="s">
        <v>2325</v>
      </c>
    </row>
    <row r="497" spans="1:8">
      <c r="A497" s="85" t="s">
        <v>2857</v>
      </c>
      <c r="B497" s="85" t="s">
        <v>2847</v>
      </c>
      <c r="C497" s="85">
        <v>3</v>
      </c>
      <c r="D497" s="85">
        <v>127291912</v>
      </c>
      <c r="E497" s="85">
        <v>127317094</v>
      </c>
      <c r="F497" s="85">
        <v>0</v>
      </c>
      <c r="G497" s="85">
        <v>48</v>
      </c>
      <c r="H497" s="85" t="s">
        <v>2329</v>
      </c>
    </row>
    <row r="498" spans="1:8">
      <c r="A498" s="85" t="s">
        <v>2858</v>
      </c>
      <c r="B498" s="85" t="s">
        <v>2859</v>
      </c>
      <c r="C498" s="85">
        <v>3</v>
      </c>
      <c r="D498" s="85">
        <v>179370543</v>
      </c>
      <c r="E498" s="85">
        <v>179507189</v>
      </c>
      <c r="F498" s="85">
        <v>0</v>
      </c>
      <c r="G498" s="85">
        <v>0</v>
      </c>
      <c r="H498" s="85" t="s">
        <v>2325</v>
      </c>
    </row>
    <row r="499" spans="1:8">
      <c r="A499" s="85" t="s">
        <v>2860</v>
      </c>
      <c r="B499" s="85" t="s">
        <v>2859</v>
      </c>
      <c r="C499" s="85">
        <v>3</v>
      </c>
      <c r="D499" s="85">
        <v>179512746</v>
      </c>
      <c r="E499" s="85">
        <v>179754841</v>
      </c>
      <c r="F499" s="85">
        <v>0</v>
      </c>
      <c r="G499" s="85">
        <v>0</v>
      </c>
      <c r="H499" s="85" t="s">
        <v>2325</v>
      </c>
    </row>
    <row r="500" spans="1:8">
      <c r="A500" s="85" t="s">
        <v>2861</v>
      </c>
      <c r="B500" s="85" t="s">
        <v>2859</v>
      </c>
      <c r="C500" s="85">
        <v>3</v>
      </c>
      <c r="D500" s="85">
        <v>180319918</v>
      </c>
      <c r="E500" s="85">
        <v>180335616</v>
      </c>
      <c r="F500" s="85">
        <v>0</v>
      </c>
      <c r="G500" s="85">
        <v>0</v>
      </c>
      <c r="H500" s="85" t="s">
        <v>2325</v>
      </c>
    </row>
    <row r="501" spans="1:8">
      <c r="A501" s="85" t="s">
        <v>2862</v>
      </c>
      <c r="B501" s="85" t="s">
        <v>2859</v>
      </c>
      <c r="C501" s="85">
        <v>3</v>
      </c>
      <c r="D501" s="85">
        <v>180320646</v>
      </c>
      <c r="E501" s="85">
        <v>180588793</v>
      </c>
      <c r="F501" s="85">
        <v>0</v>
      </c>
      <c r="G501" s="85">
        <v>0</v>
      </c>
      <c r="H501" s="85" t="s">
        <v>2325</v>
      </c>
    </row>
    <row r="502" spans="1:8">
      <c r="A502" s="85" t="s">
        <v>2863</v>
      </c>
      <c r="B502" s="85" t="s">
        <v>2859</v>
      </c>
      <c r="C502" s="85">
        <v>3</v>
      </c>
      <c r="D502" s="85">
        <v>180585929</v>
      </c>
      <c r="E502" s="85">
        <v>180700541</v>
      </c>
      <c r="F502" s="85">
        <v>0</v>
      </c>
      <c r="G502" s="85">
        <v>0</v>
      </c>
      <c r="H502" s="85" t="s">
        <v>2325</v>
      </c>
    </row>
    <row r="503" spans="1:8">
      <c r="A503" s="85" t="s">
        <v>2864</v>
      </c>
      <c r="B503" s="85" t="s">
        <v>2859</v>
      </c>
      <c r="C503" s="85">
        <v>3</v>
      </c>
      <c r="D503" s="85">
        <v>180701497</v>
      </c>
      <c r="E503" s="85">
        <v>180707562</v>
      </c>
      <c r="F503" s="85">
        <v>1</v>
      </c>
      <c r="G503" s="85">
        <v>0</v>
      </c>
      <c r="H503" s="85" t="s">
        <v>2325</v>
      </c>
    </row>
    <row r="504" spans="1:8">
      <c r="A504" s="85" t="s">
        <v>2865</v>
      </c>
      <c r="B504" s="85" t="s">
        <v>2859</v>
      </c>
      <c r="C504" s="85">
        <v>3</v>
      </c>
      <c r="D504" s="85">
        <v>181429714</v>
      </c>
      <c r="E504" s="85">
        <v>181432221</v>
      </c>
      <c r="F504" s="85">
        <v>0</v>
      </c>
      <c r="G504" s="85">
        <v>0</v>
      </c>
      <c r="H504" s="85" t="s">
        <v>2325</v>
      </c>
    </row>
    <row r="505" spans="1:8">
      <c r="A505" s="85" t="s">
        <v>2866</v>
      </c>
      <c r="B505" s="85" t="s">
        <v>2859</v>
      </c>
      <c r="C505" s="85">
        <v>3</v>
      </c>
      <c r="D505" s="85">
        <v>182511288</v>
      </c>
      <c r="E505" s="85">
        <v>182639423</v>
      </c>
      <c r="F505" s="85">
        <v>0</v>
      </c>
      <c r="G505" s="85">
        <v>0</v>
      </c>
      <c r="H505" s="85" t="s">
        <v>2325</v>
      </c>
    </row>
    <row r="506" spans="1:8">
      <c r="A506" s="85" t="s">
        <v>2867</v>
      </c>
      <c r="B506" s="85" t="s">
        <v>2868</v>
      </c>
      <c r="C506" s="85">
        <v>4</v>
      </c>
      <c r="D506" s="85">
        <v>1873151</v>
      </c>
      <c r="E506" s="85">
        <v>1983934</v>
      </c>
      <c r="F506" s="85">
        <v>0</v>
      </c>
      <c r="G506" s="85">
        <v>0</v>
      </c>
      <c r="H506" s="85" t="s">
        <v>2325</v>
      </c>
    </row>
    <row r="507" spans="1:8">
      <c r="A507" s="85" t="s">
        <v>2869</v>
      </c>
      <c r="B507" s="85" t="s">
        <v>2868</v>
      </c>
      <c r="C507" s="85">
        <v>4</v>
      </c>
      <c r="D507" s="85">
        <v>1984441</v>
      </c>
      <c r="E507" s="85">
        <v>2043630</v>
      </c>
      <c r="F507" s="85">
        <v>0</v>
      </c>
      <c r="G507" s="85">
        <v>0</v>
      </c>
      <c r="H507" s="85" t="s">
        <v>2325</v>
      </c>
    </row>
    <row r="508" spans="1:8">
      <c r="A508" s="85" t="s">
        <v>2870</v>
      </c>
      <c r="B508" s="85" t="s">
        <v>2868</v>
      </c>
      <c r="C508" s="85">
        <v>4</v>
      </c>
      <c r="D508" s="85">
        <v>2043689</v>
      </c>
      <c r="E508" s="85">
        <v>2045697</v>
      </c>
      <c r="F508" s="85">
        <v>0</v>
      </c>
      <c r="G508" s="85">
        <v>0</v>
      </c>
      <c r="H508" s="85" t="s">
        <v>2325</v>
      </c>
    </row>
    <row r="509" spans="1:8">
      <c r="A509" s="85" t="s">
        <v>2871</v>
      </c>
      <c r="B509" s="85" t="s">
        <v>2868</v>
      </c>
      <c r="C509" s="85">
        <v>4</v>
      </c>
      <c r="D509" s="85">
        <v>2061239</v>
      </c>
      <c r="E509" s="85">
        <v>2070816</v>
      </c>
      <c r="F509" s="85">
        <v>0</v>
      </c>
      <c r="G509" s="85">
        <v>0</v>
      </c>
      <c r="H509" s="85" t="s">
        <v>2325</v>
      </c>
    </row>
    <row r="510" spans="1:8">
      <c r="A510" s="85" t="s">
        <v>2872</v>
      </c>
      <c r="B510" s="85" t="s">
        <v>2868</v>
      </c>
      <c r="C510" s="85">
        <v>4</v>
      </c>
      <c r="D510" s="85">
        <v>2073645</v>
      </c>
      <c r="E510" s="85">
        <v>2243848</v>
      </c>
      <c r="F510" s="85">
        <v>0</v>
      </c>
      <c r="G510" s="85">
        <v>1</v>
      </c>
      <c r="H510" s="85" t="s">
        <v>2325</v>
      </c>
    </row>
    <row r="511" spans="1:8">
      <c r="A511" s="85" t="s">
        <v>2873</v>
      </c>
      <c r="B511" s="85" t="s">
        <v>2868</v>
      </c>
      <c r="C511" s="85">
        <v>4</v>
      </c>
      <c r="D511" s="85">
        <v>2229191</v>
      </c>
      <c r="E511" s="85">
        <v>2243891</v>
      </c>
      <c r="F511" s="85">
        <v>0</v>
      </c>
      <c r="G511" s="85">
        <v>0</v>
      </c>
      <c r="H511" s="85" t="s">
        <v>2325</v>
      </c>
    </row>
    <row r="512" spans="1:8">
      <c r="A512" s="85" t="s">
        <v>2874</v>
      </c>
      <c r="B512" s="85" t="s">
        <v>2868</v>
      </c>
      <c r="C512" s="85">
        <v>4</v>
      </c>
      <c r="D512" s="85">
        <v>2249159</v>
      </c>
      <c r="E512" s="85">
        <v>2264021</v>
      </c>
      <c r="F512" s="85">
        <v>0</v>
      </c>
      <c r="G512" s="85">
        <v>0</v>
      </c>
      <c r="H512" s="85" t="s">
        <v>2325</v>
      </c>
    </row>
    <row r="513" spans="1:8">
      <c r="A513" s="85" t="s">
        <v>2875</v>
      </c>
      <c r="B513" s="85" t="s">
        <v>2868</v>
      </c>
      <c r="C513" s="85">
        <v>4</v>
      </c>
      <c r="D513" s="85">
        <v>2271309</v>
      </c>
      <c r="E513" s="85">
        <v>2420390</v>
      </c>
      <c r="F513" s="85">
        <v>0</v>
      </c>
      <c r="G513" s="85">
        <v>0</v>
      </c>
      <c r="H513" s="85" t="s">
        <v>2325</v>
      </c>
    </row>
    <row r="514" spans="1:8">
      <c r="A514" s="85" t="s">
        <v>2876</v>
      </c>
      <c r="B514" s="85" t="s">
        <v>2868</v>
      </c>
      <c r="C514" s="85">
        <v>4</v>
      </c>
      <c r="D514" s="85">
        <v>2463947</v>
      </c>
      <c r="E514" s="85">
        <v>2627047</v>
      </c>
      <c r="F514" s="85">
        <v>0</v>
      </c>
      <c r="G514" s="85">
        <v>0</v>
      </c>
      <c r="H514" s="85" t="s">
        <v>2325</v>
      </c>
    </row>
    <row r="515" spans="1:8">
      <c r="A515" s="85" t="s">
        <v>2877</v>
      </c>
      <c r="B515" s="85" t="s">
        <v>2868</v>
      </c>
      <c r="C515" s="85">
        <v>4</v>
      </c>
      <c r="D515" s="85">
        <v>2743375</v>
      </c>
      <c r="E515" s="85">
        <v>2758103</v>
      </c>
      <c r="F515" s="85">
        <v>0</v>
      </c>
      <c r="G515" s="85">
        <v>2</v>
      </c>
      <c r="H515" s="85" t="s">
        <v>2325</v>
      </c>
    </row>
    <row r="516" spans="1:8">
      <c r="A516" s="85" t="s">
        <v>2878</v>
      </c>
      <c r="B516" s="85" t="s">
        <v>2868</v>
      </c>
      <c r="C516" s="85">
        <v>4</v>
      </c>
      <c r="D516" s="85">
        <v>2794750</v>
      </c>
      <c r="E516" s="85">
        <v>2842825</v>
      </c>
      <c r="F516" s="85">
        <v>5</v>
      </c>
      <c r="G516" s="85">
        <v>61</v>
      </c>
      <c r="H516" s="85" t="s">
        <v>2325</v>
      </c>
    </row>
    <row r="517" spans="1:8">
      <c r="A517" s="85" t="s">
        <v>2879</v>
      </c>
      <c r="B517" s="85" t="s">
        <v>2868</v>
      </c>
      <c r="C517" s="85">
        <v>4</v>
      </c>
      <c r="D517" s="85">
        <v>2845584</v>
      </c>
      <c r="E517" s="85">
        <v>2931803</v>
      </c>
      <c r="F517" s="85">
        <v>65</v>
      </c>
      <c r="G517" s="85">
        <v>199</v>
      </c>
      <c r="H517" s="85" t="s">
        <v>2325</v>
      </c>
    </row>
    <row r="518" spans="1:8">
      <c r="A518" s="85" t="s">
        <v>2880</v>
      </c>
      <c r="B518" s="85" t="s">
        <v>2868</v>
      </c>
      <c r="C518" s="85">
        <v>4</v>
      </c>
      <c r="D518" s="85">
        <v>2932288</v>
      </c>
      <c r="E518" s="85">
        <v>2936586</v>
      </c>
      <c r="F518" s="85">
        <v>9</v>
      </c>
      <c r="G518" s="85">
        <v>122</v>
      </c>
      <c r="H518" s="85" t="s">
        <v>2325</v>
      </c>
    </row>
    <row r="519" spans="1:8">
      <c r="A519" s="85" t="s">
        <v>2881</v>
      </c>
      <c r="B519" s="85" t="s">
        <v>2868</v>
      </c>
      <c r="C519" s="85">
        <v>4</v>
      </c>
      <c r="D519" s="85">
        <v>2939660</v>
      </c>
      <c r="E519" s="85">
        <v>2965112</v>
      </c>
      <c r="F519" s="85">
        <v>18</v>
      </c>
      <c r="G519" s="85">
        <v>118</v>
      </c>
      <c r="H519" s="85" t="s">
        <v>2325</v>
      </c>
    </row>
    <row r="520" spans="1:8">
      <c r="A520" s="85" t="s">
        <v>2882</v>
      </c>
      <c r="B520" s="85" t="s">
        <v>2868</v>
      </c>
      <c r="C520" s="85">
        <v>4</v>
      </c>
      <c r="D520" s="85">
        <v>2965335</v>
      </c>
      <c r="E520" s="85">
        <v>3042474</v>
      </c>
      <c r="F520" s="85">
        <v>72</v>
      </c>
      <c r="G520" s="85">
        <v>215</v>
      </c>
      <c r="H520" s="85" t="s">
        <v>2325</v>
      </c>
    </row>
    <row r="521" spans="1:8">
      <c r="A521" s="85" t="s">
        <v>2883</v>
      </c>
      <c r="B521" s="85" t="s">
        <v>2868</v>
      </c>
      <c r="C521" s="85">
        <v>4</v>
      </c>
      <c r="D521" s="85">
        <v>3076408</v>
      </c>
      <c r="E521" s="85">
        <v>3245676</v>
      </c>
      <c r="F521" s="85">
        <v>113</v>
      </c>
      <c r="G521" s="85">
        <v>207</v>
      </c>
      <c r="H521" s="85" t="s">
        <v>2325</v>
      </c>
    </row>
    <row r="522" spans="1:8">
      <c r="A522" s="85" t="s">
        <v>2884</v>
      </c>
      <c r="B522" s="85" t="s">
        <v>2868</v>
      </c>
      <c r="C522" s="85">
        <v>4</v>
      </c>
      <c r="D522" s="85">
        <v>3246096</v>
      </c>
      <c r="E522" s="85">
        <v>3273465</v>
      </c>
      <c r="F522" s="85">
        <v>94</v>
      </c>
      <c r="G522" s="85">
        <v>197</v>
      </c>
      <c r="H522" s="85" t="s">
        <v>2325</v>
      </c>
    </row>
    <row r="523" spans="1:8">
      <c r="A523" s="85" t="s">
        <v>2885</v>
      </c>
      <c r="B523" s="85" t="s">
        <v>2868</v>
      </c>
      <c r="C523" s="85">
        <v>4</v>
      </c>
      <c r="D523" s="85">
        <v>3294755</v>
      </c>
      <c r="E523" s="85">
        <v>3441640</v>
      </c>
      <c r="F523" s="85">
        <v>14</v>
      </c>
      <c r="G523" s="85">
        <v>157</v>
      </c>
      <c r="H523" s="85" t="s">
        <v>2325</v>
      </c>
    </row>
    <row r="524" spans="1:8">
      <c r="A524" s="85" t="s">
        <v>2886</v>
      </c>
      <c r="B524" s="85" t="s">
        <v>2868</v>
      </c>
      <c r="C524" s="85">
        <v>4</v>
      </c>
      <c r="D524" s="85">
        <v>3443614</v>
      </c>
      <c r="E524" s="85">
        <v>3451211</v>
      </c>
      <c r="F524" s="85">
        <v>8</v>
      </c>
      <c r="G524" s="85">
        <v>40</v>
      </c>
      <c r="H524" s="85" t="s">
        <v>2325</v>
      </c>
    </row>
    <row r="525" spans="1:8">
      <c r="A525" s="85" t="s">
        <v>2887</v>
      </c>
      <c r="B525" s="85" t="s">
        <v>2868</v>
      </c>
      <c r="C525" s="85">
        <v>4</v>
      </c>
      <c r="D525" s="85">
        <v>3465033</v>
      </c>
      <c r="E525" s="85">
        <v>3503200</v>
      </c>
      <c r="F525" s="85">
        <v>0</v>
      </c>
      <c r="G525" s="85">
        <v>16</v>
      </c>
      <c r="H525" s="85" t="s">
        <v>2325</v>
      </c>
    </row>
    <row r="526" spans="1:8">
      <c r="A526" s="85" t="s">
        <v>2888</v>
      </c>
      <c r="B526" s="85" t="s">
        <v>2868</v>
      </c>
      <c r="C526" s="85">
        <v>4</v>
      </c>
      <c r="D526" s="85">
        <v>3508103</v>
      </c>
      <c r="E526" s="85">
        <v>3534286</v>
      </c>
      <c r="F526" s="85">
        <v>0</v>
      </c>
      <c r="G526" s="85">
        <v>26</v>
      </c>
      <c r="H526" s="85" t="s">
        <v>2325</v>
      </c>
    </row>
    <row r="527" spans="1:8">
      <c r="A527" s="85" t="s">
        <v>2889</v>
      </c>
      <c r="B527" s="85" t="s">
        <v>2868</v>
      </c>
      <c r="C527" s="85">
        <v>4</v>
      </c>
      <c r="D527" s="85">
        <v>3511523</v>
      </c>
      <c r="E527" s="85">
        <v>3511678</v>
      </c>
      <c r="F527" s="85">
        <v>0</v>
      </c>
      <c r="G527" s="85">
        <v>0</v>
      </c>
      <c r="H527" s="85" t="s">
        <v>2325</v>
      </c>
    </row>
    <row r="528" spans="1:8">
      <c r="A528" s="85" t="s">
        <v>2890</v>
      </c>
      <c r="B528" s="85" t="s">
        <v>2868</v>
      </c>
      <c r="C528" s="85">
        <v>4</v>
      </c>
      <c r="D528" s="85">
        <v>3578596</v>
      </c>
      <c r="E528" s="85">
        <v>3592438</v>
      </c>
      <c r="F528" s="85">
        <v>0</v>
      </c>
      <c r="G528" s="85">
        <v>0</v>
      </c>
      <c r="H528" s="85" t="s">
        <v>2325</v>
      </c>
    </row>
    <row r="529" spans="1:8">
      <c r="A529" s="85" t="s">
        <v>2891</v>
      </c>
      <c r="B529" s="85" t="s">
        <v>2868</v>
      </c>
      <c r="C529" s="85">
        <v>4</v>
      </c>
      <c r="D529" s="85">
        <v>3768075</v>
      </c>
      <c r="E529" s="85">
        <v>3770251</v>
      </c>
      <c r="F529" s="85">
        <v>0</v>
      </c>
      <c r="G529" s="85">
        <v>31</v>
      </c>
      <c r="H529" s="85" t="s">
        <v>2325</v>
      </c>
    </row>
    <row r="530" spans="1:8">
      <c r="A530" s="85" t="s">
        <v>2892</v>
      </c>
      <c r="B530" s="85" t="s">
        <v>2868</v>
      </c>
      <c r="C530" s="85">
        <v>4</v>
      </c>
      <c r="D530" s="85">
        <v>4190530</v>
      </c>
      <c r="E530" s="85">
        <v>4228616</v>
      </c>
      <c r="F530" s="85">
        <v>0</v>
      </c>
      <c r="G530" s="85">
        <v>0</v>
      </c>
      <c r="H530" s="85" t="s">
        <v>2325</v>
      </c>
    </row>
    <row r="531" spans="1:8">
      <c r="A531" s="85" t="s">
        <v>2893</v>
      </c>
      <c r="B531" s="85" t="s">
        <v>2894</v>
      </c>
      <c r="C531" s="85">
        <v>4</v>
      </c>
      <c r="D531" s="85">
        <v>15779898</v>
      </c>
      <c r="E531" s="85">
        <v>15854853</v>
      </c>
      <c r="F531" s="85">
        <v>0</v>
      </c>
      <c r="G531" s="85">
        <v>0</v>
      </c>
      <c r="H531" s="85" t="s">
        <v>2325</v>
      </c>
    </row>
    <row r="532" spans="1:8">
      <c r="A532" s="85" t="s">
        <v>2895</v>
      </c>
      <c r="B532" s="85" t="s">
        <v>2894</v>
      </c>
      <c r="C532" s="85">
        <v>4</v>
      </c>
      <c r="D532" s="85">
        <v>16162128</v>
      </c>
      <c r="E532" s="85">
        <v>16229033</v>
      </c>
      <c r="F532" s="85">
        <v>0</v>
      </c>
      <c r="G532" s="85">
        <v>0</v>
      </c>
      <c r="H532" s="85" t="s">
        <v>2325</v>
      </c>
    </row>
    <row r="533" spans="1:8">
      <c r="A533" s="85" t="s">
        <v>2896</v>
      </c>
      <c r="B533" s="85" t="s">
        <v>2894</v>
      </c>
      <c r="C533" s="85">
        <v>4</v>
      </c>
      <c r="D533" s="85">
        <v>17461884</v>
      </c>
      <c r="E533" s="85">
        <v>17513857</v>
      </c>
      <c r="F533" s="85">
        <v>0</v>
      </c>
      <c r="G533" s="85">
        <v>0</v>
      </c>
      <c r="H533" s="85" t="s">
        <v>2325</v>
      </c>
    </row>
    <row r="534" spans="1:8">
      <c r="A534" s="85" t="s">
        <v>2897</v>
      </c>
      <c r="B534" s="85" t="s">
        <v>2894</v>
      </c>
      <c r="C534" s="85">
        <v>4</v>
      </c>
      <c r="D534" s="85">
        <v>17516788</v>
      </c>
      <c r="E534" s="85">
        <v>17528727</v>
      </c>
      <c r="F534" s="85">
        <v>0</v>
      </c>
      <c r="G534" s="85">
        <v>0</v>
      </c>
      <c r="H534" s="85" t="s">
        <v>2325</v>
      </c>
    </row>
    <row r="535" spans="1:8">
      <c r="A535" s="85" t="s">
        <v>2898</v>
      </c>
      <c r="B535" s="85" t="s">
        <v>2894</v>
      </c>
      <c r="C535" s="85">
        <v>4</v>
      </c>
      <c r="D535" s="85">
        <v>17578815</v>
      </c>
      <c r="E535" s="85">
        <v>17609595</v>
      </c>
      <c r="F535" s="85">
        <v>0</v>
      </c>
      <c r="G535" s="85">
        <v>0</v>
      </c>
      <c r="H535" s="85" t="s">
        <v>2325</v>
      </c>
    </row>
    <row r="536" spans="1:8">
      <c r="A536" s="85" t="s">
        <v>2899</v>
      </c>
      <c r="B536" s="85" t="s">
        <v>2894</v>
      </c>
      <c r="C536" s="85">
        <v>4</v>
      </c>
      <c r="D536" s="85">
        <v>17616254</v>
      </c>
      <c r="E536" s="85">
        <v>17635728</v>
      </c>
      <c r="F536" s="85">
        <v>0</v>
      </c>
      <c r="G536" s="85">
        <v>45</v>
      </c>
      <c r="H536" s="85" t="s">
        <v>2325</v>
      </c>
    </row>
    <row r="537" spans="1:8">
      <c r="A537" s="85" t="s">
        <v>2900</v>
      </c>
      <c r="B537" s="85" t="s">
        <v>2894</v>
      </c>
      <c r="C537" s="85">
        <v>4</v>
      </c>
      <c r="D537" s="85">
        <v>17630929</v>
      </c>
      <c r="E537" s="85">
        <v>17783135</v>
      </c>
      <c r="F537" s="85">
        <v>7</v>
      </c>
      <c r="G537" s="85">
        <v>130</v>
      </c>
      <c r="H537" s="85" t="s">
        <v>2325</v>
      </c>
    </row>
    <row r="538" spans="1:8">
      <c r="A538" s="85" t="s">
        <v>2901</v>
      </c>
      <c r="B538" s="85" t="s">
        <v>2894</v>
      </c>
      <c r="C538" s="85">
        <v>4</v>
      </c>
      <c r="D538" s="85">
        <v>17802278</v>
      </c>
      <c r="E538" s="85">
        <v>17812381</v>
      </c>
      <c r="F538" s="85">
        <v>29</v>
      </c>
      <c r="G538" s="85">
        <v>268</v>
      </c>
      <c r="H538" s="85" t="s">
        <v>2325</v>
      </c>
    </row>
    <row r="539" spans="1:8">
      <c r="A539" s="85" t="s">
        <v>2902</v>
      </c>
      <c r="B539" s="85" t="s">
        <v>2894</v>
      </c>
      <c r="C539" s="85">
        <v>4</v>
      </c>
      <c r="D539" s="85">
        <v>17812525</v>
      </c>
      <c r="E539" s="85">
        <v>17846485</v>
      </c>
      <c r="F539" s="85">
        <v>49</v>
      </c>
      <c r="G539" s="85">
        <v>268</v>
      </c>
      <c r="H539" s="85" t="s">
        <v>2325</v>
      </c>
    </row>
    <row r="540" spans="1:8">
      <c r="A540" s="85" t="s">
        <v>2903</v>
      </c>
      <c r="B540" s="85" t="s">
        <v>2894</v>
      </c>
      <c r="C540" s="85">
        <v>4</v>
      </c>
      <c r="D540" s="85">
        <v>17842822</v>
      </c>
      <c r="E540" s="85">
        <v>18023499</v>
      </c>
      <c r="F540" s="85">
        <v>260</v>
      </c>
      <c r="G540" s="85">
        <v>268</v>
      </c>
      <c r="H540" s="85" t="s">
        <v>2325</v>
      </c>
    </row>
    <row r="541" spans="1:8">
      <c r="A541" s="85" t="s">
        <v>2904</v>
      </c>
      <c r="B541" s="85" t="s">
        <v>2894</v>
      </c>
      <c r="C541" s="85">
        <v>4</v>
      </c>
      <c r="D541" s="85">
        <v>20254883</v>
      </c>
      <c r="E541" s="85">
        <v>20622184</v>
      </c>
      <c r="F541" s="85">
        <v>0</v>
      </c>
      <c r="G541" s="85">
        <v>0</v>
      </c>
      <c r="H541" s="85" t="s">
        <v>2325</v>
      </c>
    </row>
    <row r="542" spans="1:8">
      <c r="A542" s="85" t="s">
        <v>2905</v>
      </c>
      <c r="B542" s="85" t="s">
        <v>2894</v>
      </c>
      <c r="C542" s="85">
        <v>4</v>
      </c>
      <c r="D542" s="85">
        <v>20697905</v>
      </c>
      <c r="E542" s="85">
        <v>20754530</v>
      </c>
      <c r="F542" s="85">
        <v>0</v>
      </c>
      <c r="G542" s="85">
        <v>0</v>
      </c>
      <c r="H542" s="85" t="s">
        <v>2325</v>
      </c>
    </row>
    <row r="543" spans="1:8">
      <c r="A543" s="85" t="s">
        <v>2906</v>
      </c>
      <c r="B543" s="85" t="s">
        <v>2907</v>
      </c>
      <c r="C543" s="85">
        <v>4</v>
      </c>
      <c r="D543" s="85">
        <v>65140975</v>
      </c>
      <c r="E543" s="85">
        <v>65275186</v>
      </c>
      <c r="F543" s="85">
        <v>0</v>
      </c>
      <c r="G543" s="85">
        <v>0</v>
      </c>
      <c r="H543" s="85" t="s">
        <v>2325</v>
      </c>
    </row>
    <row r="544" spans="1:8">
      <c r="A544" s="85" t="s">
        <v>2908</v>
      </c>
      <c r="B544" s="85" t="s">
        <v>2907</v>
      </c>
      <c r="C544" s="85">
        <v>4</v>
      </c>
      <c r="D544" s="85">
        <v>66185281</v>
      </c>
      <c r="E544" s="85">
        <v>66536213</v>
      </c>
      <c r="F544" s="85">
        <v>0</v>
      </c>
      <c r="G544" s="85">
        <v>0</v>
      </c>
      <c r="H544" s="85" t="s">
        <v>2325</v>
      </c>
    </row>
    <row r="545" spans="1:8">
      <c r="A545" s="85" t="s">
        <v>2909</v>
      </c>
      <c r="B545" s="85" t="s">
        <v>2907</v>
      </c>
      <c r="C545" s="85">
        <v>4</v>
      </c>
      <c r="D545" s="85">
        <v>71062213</v>
      </c>
      <c r="E545" s="85">
        <v>71070293</v>
      </c>
      <c r="F545" s="85">
        <v>0</v>
      </c>
      <c r="G545" s="85">
        <v>0</v>
      </c>
      <c r="H545" s="85" t="s">
        <v>2325</v>
      </c>
    </row>
    <row r="546" spans="1:8">
      <c r="A546" s="85" t="s">
        <v>2910</v>
      </c>
      <c r="B546" s="85" t="s">
        <v>2911</v>
      </c>
      <c r="C546" s="85">
        <v>4</v>
      </c>
      <c r="D546" s="85">
        <v>99792835</v>
      </c>
      <c r="E546" s="85">
        <v>99851788</v>
      </c>
      <c r="F546" s="85">
        <v>0</v>
      </c>
      <c r="G546" s="85">
        <v>5</v>
      </c>
      <c r="H546" s="85" t="s">
        <v>2329</v>
      </c>
    </row>
    <row r="547" spans="1:8">
      <c r="A547" s="85" t="s">
        <v>2912</v>
      </c>
      <c r="B547" s="85" t="s">
        <v>2913</v>
      </c>
      <c r="C547" s="85">
        <v>4</v>
      </c>
      <c r="D547" s="85">
        <v>100737990</v>
      </c>
      <c r="E547" s="85">
        <v>100791311</v>
      </c>
      <c r="F547" s="85">
        <v>0</v>
      </c>
      <c r="G547" s="85">
        <v>0</v>
      </c>
      <c r="H547" s="85" t="s">
        <v>2325</v>
      </c>
    </row>
    <row r="548" spans="1:8">
      <c r="A548" s="85" t="s">
        <v>2914</v>
      </c>
      <c r="B548" s="85" t="s">
        <v>2913</v>
      </c>
      <c r="C548" s="85">
        <v>4</v>
      </c>
      <c r="D548" s="85">
        <v>100817405</v>
      </c>
      <c r="E548" s="85">
        <v>100867883</v>
      </c>
      <c r="F548" s="85">
        <v>0</v>
      </c>
      <c r="G548" s="85">
        <v>0</v>
      </c>
      <c r="H548" s="85" t="s">
        <v>2325</v>
      </c>
    </row>
    <row r="549" spans="1:8">
      <c r="A549" s="85" t="s">
        <v>2915</v>
      </c>
      <c r="B549" s="85" t="s">
        <v>2913</v>
      </c>
      <c r="C549" s="85">
        <v>4</v>
      </c>
      <c r="D549" s="85">
        <v>100869243</v>
      </c>
      <c r="E549" s="85">
        <v>100871545</v>
      </c>
      <c r="F549" s="85">
        <v>0</v>
      </c>
      <c r="G549" s="85">
        <v>0</v>
      </c>
      <c r="H549" s="85" t="s">
        <v>2325</v>
      </c>
    </row>
    <row r="550" spans="1:8">
      <c r="A550" s="85" t="s">
        <v>2916</v>
      </c>
      <c r="B550" s="85" t="s">
        <v>2913</v>
      </c>
      <c r="C550" s="85">
        <v>4</v>
      </c>
      <c r="D550" s="85">
        <v>101107027</v>
      </c>
      <c r="E550" s="85">
        <v>101111939</v>
      </c>
      <c r="F550" s="85">
        <v>0</v>
      </c>
      <c r="G550" s="85">
        <v>0</v>
      </c>
      <c r="H550" s="85" t="s">
        <v>2325</v>
      </c>
    </row>
    <row r="551" spans="1:8">
      <c r="A551" s="85" t="s">
        <v>2917</v>
      </c>
      <c r="B551" s="85" t="s">
        <v>2913</v>
      </c>
      <c r="C551" s="85">
        <v>4</v>
      </c>
      <c r="D551" s="85">
        <v>101316498</v>
      </c>
      <c r="E551" s="85">
        <v>101801283</v>
      </c>
      <c r="F551" s="85">
        <v>0</v>
      </c>
      <c r="G551" s="85">
        <v>0</v>
      </c>
      <c r="H551" s="85" t="s">
        <v>2325</v>
      </c>
    </row>
    <row r="552" spans="1:8">
      <c r="A552" s="85" t="s">
        <v>2918</v>
      </c>
      <c r="B552" s="85" t="s">
        <v>2913</v>
      </c>
      <c r="C552" s="85">
        <v>4</v>
      </c>
      <c r="D552" s="85">
        <v>101944566</v>
      </c>
      <c r="E552" s="85">
        <v>102269435</v>
      </c>
      <c r="F552" s="85">
        <v>0</v>
      </c>
      <c r="G552" s="85">
        <v>0</v>
      </c>
      <c r="H552" s="85" t="s">
        <v>2325</v>
      </c>
    </row>
    <row r="553" spans="1:8">
      <c r="A553" s="85" t="s">
        <v>2919</v>
      </c>
      <c r="B553" s="85" t="s">
        <v>2913</v>
      </c>
      <c r="C553" s="85">
        <v>4</v>
      </c>
      <c r="D553" s="85">
        <v>102268937</v>
      </c>
      <c r="E553" s="85">
        <v>102270040</v>
      </c>
      <c r="F553" s="85">
        <v>0</v>
      </c>
      <c r="G553" s="85">
        <v>0</v>
      </c>
      <c r="H553" s="85" t="s">
        <v>2325</v>
      </c>
    </row>
    <row r="554" spans="1:8">
      <c r="A554" s="85" t="s">
        <v>2920</v>
      </c>
      <c r="B554" s="85" t="s">
        <v>2913</v>
      </c>
      <c r="C554" s="85">
        <v>4</v>
      </c>
      <c r="D554" s="85">
        <v>102332443</v>
      </c>
      <c r="E554" s="85">
        <v>102995969</v>
      </c>
      <c r="F554" s="85">
        <v>0</v>
      </c>
      <c r="G554" s="85">
        <v>0</v>
      </c>
      <c r="H554" s="85" t="s">
        <v>2325</v>
      </c>
    </row>
    <row r="555" spans="1:8">
      <c r="A555" s="85" t="s">
        <v>2921</v>
      </c>
      <c r="B555" s="85" t="s">
        <v>2913</v>
      </c>
      <c r="C555" s="85">
        <v>4</v>
      </c>
      <c r="D555" s="85">
        <v>103172198</v>
      </c>
      <c r="E555" s="85">
        <v>103352415</v>
      </c>
      <c r="F555" s="85">
        <v>10</v>
      </c>
      <c r="G555" s="85">
        <v>0</v>
      </c>
      <c r="H555" s="85" t="s">
        <v>2329</v>
      </c>
    </row>
    <row r="556" spans="1:8">
      <c r="A556" s="85" t="s">
        <v>2922</v>
      </c>
      <c r="B556" s="85" t="s">
        <v>2913</v>
      </c>
      <c r="C556" s="85">
        <v>4</v>
      </c>
      <c r="D556" s="85">
        <v>103422486</v>
      </c>
      <c r="E556" s="85">
        <v>103538459</v>
      </c>
      <c r="F556" s="85">
        <v>0</v>
      </c>
      <c r="G556" s="85">
        <v>0</v>
      </c>
      <c r="H556" s="85" t="s">
        <v>2325</v>
      </c>
    </row>
    <row r="557" spans="1:8">
      <c r="A557" s="85" t="s">
        <v>2923</v>
      </c>
      <c r="B557" s="85" t="s">
        <v>2913</v>
      </c>
      <c r="C557" s="85">
        <v>4</v>
      </c>
      <c r="D557" s="85">
        <v>103715540</v>
      </c>
      <c r="E557" s="85">
        <v>103790053</v>
      </c>
      <c r="F557" s="85">
        <v>0</v>
      </c>
      <c r="G557" s="85">
        <v>15</v>
      </c>
      <c r="H557" s="85" t="s">
        <v>2325</v>
      </c>
    </row>
    <row r="558" spans="1:8">
      <c r="A558" s="85" t="s">
        <v>2924</v>
      </c>
      <c r="B558" s="85" t="s">
        <v>2913</v>
      </c>
      <c r="C558" s="85">
        <v>4</v>
      </c>
      <c r="D558" s="85">
        <v>103790135</v>
      </c>
      <c r="E558" s="85">
        <v>103810399</v>
      </c>
      <c r="F558" s="85">
        <v>0</v>
      </c>
      <c r="G558" s="85">
        <v>0</v>
      </c>
      <c r="H558" s="85" t="s">
        <v>2325</v>
      </c>
    </row>
    <row r="559" spans="1:8">
      <c r="A559" s="85" t="s">
        <v>2925</v>
      </c>
      <c r="B559" s="85" t="s">
        <v>2913</v>
      </c>
      <c r="C559" s="85">
        <v>4</v>
      </c>
      <c r="D559" s="85">
        <v>103806205</v>
      </c>
      <c r="E559" s="85">
        <v>103940896</v>
      </c>
      <c r="F559" s="85">
        <v>0</v>
      </c>
      <c r="G559" s="85">
        <v>0</v>
      </c>
      <c r="H559" s="85" t="s">
        <v>2325</v>
      </c>
    </row>
    <row r="560" spans="1:8">
      <c r="A560" s="85" t="s">
        <v>2926</v>
      </c>
      <c r="B560" s="85" t="s">
        <v>2913</v>
      </c>
      <c r="C560" s="85">
        <v>4</v>
      </c>
      <c r="D560" s="85">
        <v>103941025</v>
      </c>
      <c r="E560" s="85">
        <v>104006986</v>
      </c>
      <c r="F560" s="85">
        <v>0</v>
      </c>
      <c r="G560" s="85">
        <v>0</v>
      </c>
      <c r="H560" s="85" t="s">
        <v>2325</v>
      </c>
    </row>
    <row r="561" spans="1:8">
      <c r="A561" s="85" t="s">
        <v>2927</v>
      </c>
      <c r="B561" s="85" t="s">
        <v>2913</v>
      </c>
      <c r="C561" s="85">
        <v>4</v>
      </c>
      <c r="D561" s="85">
        <v>104000592</v>
      </c>
      <c r="E561" s="85">
        <v>104021040</v>
      </c>
      <c r="F561" s="85">
        <v>0</v>
      </c>
      <c r="G561" s="85">
        <v>0</v>
      </c>
      <c r="H561" s="85" t="s">
        <v>2325</v>
      </c>
    </row>
    <row r="562" spans="1:8">
      <c r="A562" s="85" t="s">
        <v>2928</v>
      </c>
      <c r="B562" s="85" t="s">
        <v>2929</v>
      </c>
      <c r="C562" s="85">
        <v>4</v>
      </c>
      <c r="D562" s="85">
        <v>104026963</v>
      </c>
      <c r="E562" s="85">
        <v>104119566</v>
      </c>
      <c r="F562" s="85">
        <v>0</v>
      </c>
      <c r="G562" s="85">
        <v>0</v>
      </c>
      <c r="H562" s="85" t="s">
        <v>2325</v>
      </c>
    </row>
    <row r="563" spans="1:8">
      <c r="A563" s="85" t="s">
        <v>2930</v>
      </c>
      <c r="B563" s="85" t="s">
        <v>2931</v>
      </c>
      <c r="C563" s="85">
        <v>4</v>
      </c>
      <c r="D563" s="85">
        <v>105389469</v>
      </c>
      <c r="E563" s="85">
        <v>105416058</v>
      </c>
      <c r="F563" s="85">
        <v>0</v>
      </c>
      <c r="G563" s="85">
        <v>0</v>
      </c>
      <c r="H563" s="85" t="s">
        <v>2325</v>
      </c>
    </row>
    <row r="564" spans="1:8">
      <c r="A564" s="85" t="s">
        <v>2932</v>
      </c>
      <c r="B564" s="85" t="s">
        <v>2931</v>
      </c>
      <c r="C564" s="85">
        <v>4</v>
      </c>
      <c r="D564" s="85">
        <v>106067032</v>
      </c>
      <c r="E564" s="85">
        <v>106200973</v>
      </c>
      <c r="F564" s="85">
        <v>80</v>
      </c>
      <c r="G564" s="85">
        <v>110</v>
      </c>
      <c r="H564" s="85" t="s">
        <v>2325</v>
      </c>
    </row>
    <row r="565" spans="1:8">
      <c r="A565" s="85" t="s">
        <v>2933</v>
      </c>
      <c r="B565" s="85" t="s">
        <v>2931</v>
      </c>
      <c r="C565" s="85">
        <v>4</v>
      </c>
      <c r="D565" s="85">
        <v>106290234</v>
      </c>
      <c r="E565" s="85">
        <v>106395238</v>
      </c>
      <c r="F565" s="85">
        <v>175</v>
      </c>
      <c r="G565" s="85">
        <v>285</v>
      </c>
      <c r="H565" s="85" t="s">
        <v>2325</v>
      </c>
    </row>
    <row r="566" spans="1:8">
      <c r="A566" s="85" t="s">
        <v>2934</v>
      </c>
      <c r="B566" s="85" t="s">
        <v>2931</v>
      </c>
      <c r="C566" s="85">
        <v>4</v>
      </c>
      <c r="D566" s="85">
        <v>106629935</v>
      </c>
      <c r="E566" s="85">
        <v>106768885</v>
      </c>
      <c r="F566" s="85">
        <v>0</v>
      </c>
      <c r="G566" s="85">
        <v>0</v>
      </c>
      <c r="H566" s="85" t="s">
        <v>2325</v>
      </c>
    </row>
    <row r="567" spans="1:8">
      <c r="A567" s="85" t="s">
        <v>2935</v>
      </c>
      <c r="B567" s="85" t="s">
        <v>2931</v>
      </c>
      <c r="C567" s="85">
        <v>4</v>
      </c>
      <c r="D567" s="85">
        <v>106962756</v>
      </c>
      <c r="E567" s="85">
        <v>107242652</v>
      </c>
      <c r="F567" s="85">
        <v>0</v>
      </c>
      <c r="G567" s="85">
        <v>0</v>
      </c>
      <c r="H567" s="85" t="s">
        <v>2325</v>
      </c>
    </row>
    <row r="568" spans="1:8">
      <c r="A568" s="85" t="s">
        <v>2936</v>
      </c>
      <c r="B568" s="85" t="s">
        <v>2931</v>
      </c>
      <c r="C568" s="85">
        <v>4</v>
      </c>
      <c r="D568" s="85">
        <v>107236701</v>
      </c>
      <c r="E568" s="85">
        <v>107270383</v>
      </c>
      <c r="F568" s="85">
        <v>0</v>
      </c>
      <c r="G568" s="85">
        <v>4</v>
      </c>
      <c r="H568" s="85" t="s">
        <v>2329</v>
      </c>
    </row>
    <row r="569" spans="1:8">
      <c r="A569" s="85" t="s">
        <v>2937</v>
      </c>
      <c r="B569" s="85" t="s">
        <v>2938</v>
      </c>
      <c r="C569" s="85">
        <v>4</v>
      </c>
      <c r="D569" s="85">
        <v>152020725</v>
      </c>
      <c r="E569" s="85">
        <v>152025804</v>
      </c>
      <c r="F569" s="85">
        <v>0</v>
      </c>
      <c r="G569" s="85">
        <v>0</v>
      </c>
      <c r="H569" s="85" t="s">
        <v>2325</v>
      </c>
    </row>
    <row r="570" spans="1:8">
      <c r="A570" s="85" t="s">
        <v>2939</v>
      </c>
      <c r="B570" s="85" t="s">
        <v>2938</v>
      </c>
      <c r="C570" s="85">
        <v>4</v>
      </c>
      <c r="D570" s="85">
        <v>152023903</v>
      </c>
      <c r="E570" s="85">
        <v>152246784</v>
      </c>
      <c r="F570" s="85">
        <v>0</v>
      </c>
      <c r="G570" s="85">
        <v>175</v>
      </c>
      <c r="H570" s="85" t="s">
        <v>2325</v>
      </c>
    </row>
    <row r="571" spans="1:8">
      <c r="A571" s="85" t="s">
        <v>2940</v>
      </c>
      <c r="B571" s="85" t="s">
        <v>2938</v>
      </c>
      <c r="C571" s="85">
        <v>4</v>
      </c>
      <c r="D571" s="85">
        <v>152198323</v>
      </c>
      <c r="E571" s="85">
        <v>152212605</v>
      </c>
      <c r="F571" s="85">
        <v>0</v>
      </c>
      <c r="G571" s="85">
        <v>15</v>
      </c>
      <c r="H571" s="85" t="s">
        <v>2325</v>
      </c>
    </row>
    <row r="572" spans="1:8">
      <c r="A572" s="85" t="s">
        <v>2941</v>
      </c>
      <c r="B572" s="85" t="s">
        <v>2938</v>
      </c>
      <c r="C572" s="85">
        <v>4</v>
      </c>
      <c r="D572" s="85">
        <v>152330368</v>
      </c>
      <c r="E572" s="85">
        <v>152584784</v>
      </c>
      <c r="F572" s="85">
        <v>22</v>
      </c>
      <c r="G572" s="85">
        <v>176</v>
      </c>
      <c r="H572" s="85" t="s">
        <v>2325</v>
      </c>
    </row>
    <row r="573" spans="1:8">
      <c r="A573" s="85" t="s">
        <v>2942</v>
      </c>
      <c r="B573" s="85" t="s">
        <v>2938</v>
      </c>
      <c r="C573" s="85">
        <v>4</v>
      </c>
      <c r="D573" s="85">
        <v>152591656</v>
      </c>
      <c r="E573" s="85">
        <v>152682175</v>
      </c>
      <c r="F573" s="85">
        <v>119</v>
      </c>
      <c r="G573" s="85">
        <v>174</v>
      </c>
      <c r="H573" s="85" t="s">
        <v>2325</v>
      </c>
    </row>
    <row r="574" spans="1:8">
      <c r="A574" s="85" t="s">
        <v>2943</v>
      </c>
      <c r="B574" s="85" t="s">
        <v>2938</v>
      </c>
      <c r="C574" s="85">
        <v>4</v>
      </c>
      <c r="D574" s="85">
        <v>153242410</v>
      </c>
      <c r="E574" s="85">
        <v>153457253</v>
      </c>
      <c r="F574" s="85">
        <v>0</v>
      </c>
      <c r="G574" s="85">
        <v>0</v>
      </c>
      <c r="H574" s="85" t="s">
        <v>2325</v>
      </c>
    </row>
    <row r="575" spans="1:8">
      <c r="A575" s="85" t="s">
        <v>2944</v>
      </c>
      <c r="B575" s="85" t="s">
        <v>2938</v>
      </c>
      <c r="C575" s="85">
        <v>4</v>
      </c>
      <c r="D575" s="85">
        <v>153539784</v>
      </c>
      <c r="E575" s="85">
        <v>153601317</v>
      </c>
      <c r="F575" s="85">
        <v>0</v>
      </c>
      <c r="G575" s="85">
        <v>0</v>
      </c>
      <c r="H575" s="85" t="s">
        <v>2325</v>
      </c>
    </row>
    <row r="576" spans="1:8">
      <c r="A576" s="85" t="s">
        <v>2945</v>
      </c>
      <c r="B576" s="85" t="s">
        <v>2938</v>
      </c>
      <c r="C576" s="85">
        <v>4</v>
      </c>
      <c r="D576" s="85">
        <v>153690506</v>
      </c>
      <c r="E576" s="85">
        <v>153700916</v>
      </c>
      <c r="F576" s="85">
        <v>0</v>
      </c>
      <c r="G576" s="85">
        <v>0</v>
      </c>
      <c r="H576" s="85" t="s">
        <v>2325</v>
      </c>
    </row>
    <row r="577" spans="1:8">
      <c r="A577" s="85" t="s">
        <v>2946</v>
      </c>
      <c r="B577" s="85" t="s">
        <v>2938</v>
      </c>
      <c r="C577" s="85">
        <v>4</v>
      </c>
      <c r="D577" s="85">
        <v>153701089</v>
      </c>
      <c r="E577" s="85">
        <v>153839615</v>
      </c>
      <c r="F577" s="85">
        <v>0</v>
      </c>
      <c r="G577" s="85">
        <v>0</v>
      </c>
      <c r="H577" s="85" t="s">
        <v>2325</v>
      </c>
    </row>
    <row r="578" spans="1:8">
      <c r="A578" s="85" t="s">
        <v>2947</v>
      </c>
      <c r="B578" s="85" t="s">
        <v>2948</v>
      </c>
      <c r="C578" s="85">
        <v>4</v>
      </c>
      <c r="D578" s="85">
        <v>157681606</v>
      </c>
      <c r="E578" s="85">
        <v>157892546</v>
      </c>
      <c r="F578" s="85">
        <v>0</v>
      </c>
      <c r="G578" s="85">
        <v>0</v>
      </c>
      <c r="H578" s="85" t="s">
        <v>2325</v>
      </c>
    </row>
    <row r="579" spans="1:8">
      <c r="A579" s="85" t="s">
        <v>2949</v>
      </c>
      <c r="B579" s="85" t="s">
        <v>2948</v>
      </c>
      <c r="C579" s="85">
        <v>4</v>
      </c>
      <c r="D579" s="85">
        <v>159045626</v>
      </c>
      <c r="E579" s="85">
        <v>159094470</v>
      </c>
      <c r="F579" s="85">
        <v>0</v>
      </c>
      <c r="G579" s="85">
        <v>0</v>
      </c>
      <c r="H579" s="85" t="s">
        <v>2325</v>
      </c>
    </row>
    <row r="580" spans="1:8">
      <c r="A580" s="85" t="s">
        <v>2950</v>
      </c>
      <c r="B580" s="85" t="s">
        <v>2948</v>
      </c>
      <c r="C580" s="85">
        <v>4</v>
      </c>
      <c r="D580" s="85">
        <v>159122756</v>
      </c>
      <c r="E580" s="85">
        <v>159176563</v>
      </c>
      <c r="F580" s="85">
        <v>0</v>
      </c>
      <c r="G580" s="85">
        <v>1</v>
      </c>
      <c r="H580" s="85" t="s">
        <v>2329</v>
      </c>
    </row>
    <row r="581" spans="1:8">
      <c r="A581" s="85" t="s">
        <v>2951</v>
      </c>
      <c r="B581" s="85" t="s">
        <v>2948</v>
      </c>
      <c r="C581" s="85">
        <v>4</v>
      </c>
      <c r="D581" s="85">
        <v>159587831</v>
      </c>
      <c r="E581" s="85">
        <v>159593407</v>
      </c>
      <c r="F581" s="85">
        <v>0</v>
      </c>
      <c r="G581" s="85">
        <v>0</v>
      </c>
      <c r="H581" s="85" t="s">
        <v>2325</v>
      </c>
    </row>
    <row r="582" spans="1:8">
      <c r="A582" s="85" t="s">
        <v>2952</v>
      </c>
      <c r="B582" s="85" t="s">
        <v>2948</v>
      </c>
      <c r="C582" s="85">
        <v>4</v>
      </c>
      <c r="D582" s="85">
        <v>159593277</v>
      </c>
      <c r="E582" s="85">
        <v>159630775</v>
      </c>
      <c r="F582" s="85">
        <v>0</v>
      </c>
      <c r="G582" s="85">
        <v>177</v>
      </c>
      <c r="H582" s="85" t="s">
        <v>2325</v>
      </c>
    </row>
    <row r="583" spans="1:8">
      <c r="A583" s="85" t="s">
        <v>2953</v>
      </c>
      <c r="B583" s="85" t="s">
        <v>2948</v>
      </c>
      <c r="C583" s="85">
        <v>4</v>
      </c>
      <c r="D583" s="85">
        <v>159630286</v>
      </c>
      <c r="E583" s="85">
        <v>159644548</v>
      </c>
      <c r="F583" s="85">
        <v>2</v>
      </c>
      <c r="G583" s="85">
        <v>107</v>
      </c>
      <c r="H583" s="85" t="s">
        <v>2325</v>
      </c>
    </row>
    <row r="584" spans="1:8">
      <c r="A584" s="85" t="s">
        <v>2954</v>
      </c>
      <c r="B584" s="85" t="s">
        <v>2948</v>
      </c>
      <c r="C584" s="85">
        <v>4</v>
      </c>
      <c r="D584" s="85">
        <v>159690290</v>
      </c>
      <c r="E584" s="85">
        <v>159829201</v>
      </c>
      <c r="F584" s="85">
        <v>137</v>
      </c>
      <c r="G584" s="85">
        <v>182</v>
      </c>
      <c r="H584" s="85" t="s">
        <v>2325</v>
      </c>
    </row>
    <row r="585" spans="1:8">
      <c r="A585" s="85" t="s">
        <v>2955</v>
      </c>
      <c r="B585" s="85" t="s">
        <v>2948</v>
      </c>
      <c r="C585" s="85">
        <v>4</v>
      </c>
      <c r="D585" s="85">
        <v>159814286</v>
      </c>
      <c r="E585" s="85">
        <v>159959912</v>
      </c>
      <c r="F585" s="85">
        <v>71</v>
      </c>
      <c r="G585" s="85">
        <v>183</v>
      </c>
      <c r="H585" s="85" t="s">
        <v>2325</v>
      </c>
    </row>
    <row r="586" spans="1:8">
      <c r="A586" s="85" t="s">
        <v>2956</v>
      </c>
      <c r="B586" s="85" t="s">
        <v>2948</v>
      </c>
      <c r="C586" s="85">
        <v>4</v>
      </c>
      <c r="D586" s="85">
        <v>160025330</v>
      </c>
      <c r="E586" s="85">
        <v>160281321</v>
      </c>
      <c r="F586" s="85">
        <v>0</v>
      </c>
      <c r="G586" s="85">
        <v>182</v>
      </c>
      <c r="H586" s="85" t="s">
        <v>2325</v>
      </c>
    </row>
    <row r="587" spans="1:8">
      <c r="A587" s="85" t="s">
        <v>2957</v>
      </c>
      <c r="B587" s="85" t="s">
        <v>2958</v>
      </c>
      <c r="C587" s="85">
        <v>5</v>
      </c>
      <c r="D587" s="85">
        <v>7396321</v>
      </c>
      <c r="E587" s="85">
        <v>7830194</v>
      </c>
      <c r="F587" s="85">
        <v>1</v>
      </c>
      <c r="G587" s="85">
        <v>5</v>
      </c>
      <c r="H587" s="85" t="s">
        <v>2329</v>
      </c>
    </row>
    <row r="588" spans="1:8">
      <c r="A588" s="85" t="s">
        <v>2959</v>
      </c>
      <c r="B588" s="85" t="s">
        <v>2958</v>
      </c>
      <c r="C588" s="85">
        <v>5</v>
      </c>
      <c r="D588" s="85">
        <v>7830491</v>
      </c>
      <c r="E588" s="85">
        <v>7851603</v>
      </c>
      <c r="F588" s="85">
        <v>0</v>
      </c>
      <c r="G588" s="85">
        <v>0</v>
      </c>
      <c r="H588" s="85" t="s">
        <v>2325</v>
      </c>
    </row>
    <row r="589" spans="1:8">
      <c r="A589" s="85" t="s">
        <v>2960</v>
      </c>
      <c r="B589" s="85" t="s">
        <v>2958</v>
      </c>
      <c r="C589" s="85">
        <v>5</v>
      </c>
      <c r="D589" s="85">
        <v>7851299</v>
      </c>
      <c r="E589" s="85">
        <v>7906138</v>
      </c>
      <c r="F589" s="85">
        <v>0</v>
      </c>
      <c r="G589" s="85">
        <v>0</v>
      </c>
      <c r="H589" s="85" t="s">
        <v>2325</v>
      </c>
    </row>
    <row r="590" spans="1:8">
      <c r="A590" s="85" t="s">
        <v>2961</v>
      </c>
      <c r="B590" s="85" t="s">
        <v>2958</v>
      </c>
      <c r="C590" s="85">
        <v>5</v>
      </c>
      <c r="D590" s="85">
        <v>7859272</v>
      </c>
      <c r="E590" s="85">
        <v>7869150</v>
      </c>
      <c r="F590" s="85">
        <v>0</v>
      </c>
      <c r="G590" s="85">
        <v>0</v>
      </c>
      <c r="H590" s="85" t="s">
        <v>2325</v>
      </c>
    </row>
    <row r="591" spans="1:8">
      <c r="A591" s="85" t="s">
        <v>2962</v>
      </c>
      <c r="B591" s="85" t="s">
        <v>2963</v>
      </c>
      <c r="C591" s="85">
        <v>5</v>
      </c>
      <c r="D591" s="85">
        <v>58264865</v>
      </c>
      <c r="E591" s="85">
        <v>59817947</v>
      </c>
      <c r="F591" s="85">
        <v>14</v>
      </c>
      <c r="G591" s="85">
        <v>3</v>
      </c>
      <c r="H591" s="85" t="s">
        <v>2325</v>
      </c>
    </row>
    <row r="592" spans="1:8">
      <c r="A592" s="85" t="s">
        <v>2964</v>
      </c>
      <c r="B592" s="85" t="s">
        <v>2963</v>
      </c>
      <c r="C592" s="85">
        <v>5</v>
      </c>
      <c r="D592" s="85">
        <v>59726565</v>
      </c>
      <c r="E592" s="85">
        <v>59726939</v>
      </c>
      <c r="F592" s="85">
        <v>2</v>
      </c>
      <c r="G592" s="85">
        <v>0</v>
      </c>
      <c r="H592" s="85" t="s">
        <v>2325</v>
      </c>
    </row>
    <row r="593" spans="1:8">
      <c r="A593" s="85" t="s">
        <v>2965</v>
      </c>
      <c r="B593" s="85" t="s">
        <v>2963</v>
      </c>
      <c r="C593" s="85">
        <v>5</v>
      </c>
      <c r="D593" s="85">
        <v>59892739</v>
      </c>
      <c r="E593" s="85">
        <v>59996017</v>
      </c>
      <c r="F593" s="85">
        <v>29</v>
      </c>
      <c r="G593" s="85">
        <v>518</v>
      </c>
      <c r="H593" s="85" t="s">
        <v>2325</v>
      </c>
    </row>
    <row r="594" spans="1:8">
      <c r="A594" s="85" t="s">
        <v>2966</v>
      </c>
      <c r="B594" s="85" t="s">
        <v>2963</v>
      </c>
      <c r="C594" s="85">
        <v>5</v>
      </c>
      <c r="D594" s="85">
        <v>60047618</v>
      </c>
      <c r="E594" s="85">
        <v>60140216</v>
      </c>
      <c r="F594" s="85">
        <v>88</v>
      </c>
      <c r="G594" s="85">
        <v>546</v>
      </c>
      <c r="H594" s="85" t="s">
        <v>2325</v>
      </c>
    </row>
    <row r="595" spans="1:8">
      <c r="A595" s="85" t="s">
        <v>2967</v>
      </c>
      <c r="B595" s="85" t="s">
        <v>2963</v>
      </c>
      <c r="C595" s="85">
        <v>5</v>
      </c>
      <c r="D595" s="85">
        <v>60169658</v>
      </c>
      <c r="E595" s="85">
        <v>60240900</v>
      </c>
      <c r="F595" s="85">
        <v>103</v>
      </c>
      <c r="G595" s="85">
        <v>587</v>
      </c>
      <c r="H595" s="85" t="s">
        <v>2325</v>
      </c>
    </row>
    <row r="596" spans="1:8">
      <c r="A596" s="85" t="s">
        <v>2968</v>
      </c>
      <c r="B596" s="85" t="s">
        <v>2963</v>
      </c>
      <c r="C596" s="85">
        <v>5</v>
      </c>
      <c r="D596" s="85">
        <v>60240956</v>
      </c>
      <c r="E596" s="85">
        <v>60448853</v>
      </c>
      <c r="F596" s="85">
        <v>276</v>
      </c>
      <c r="G596" s="85">
        <v>462</v>
      </c>
      <c r="H596" s="85" t="s">
        <v>2325</v>
      </c>
    </row>
    <row r="597" spans="1:8">
      <c r="A597" s="85" t="s">
        <v>2969</v>
      </c>
      <c r="B597" s="85" t="s">
        <v>2963</v>
      </c>
      <c r="C597" s="85">
        <v>5</v>
      </c>
      <c r="D597" s="85">
        <v>60411538</v>
      </c>
      <c r="E597" s="85">
        <v>60411762</v>
      </c>
      <c r="F597" s="85">
        <v>19</v>
      </c>
      <c r="G597" s="85">
        <v>0</v>
      </c>
      <c r="H597" s="85" t="s">
        <v>2325</v>
      </c>
    </row>
    <row r="598" spans="1:8">
      <c r="A598" s="85" t="s">
        <v>2970</v>
      </c>
      <c r="B598" s="85" t="s">
        <v>2963</v>
      </c>
      <c r="C598" s="85">
        <v>5</v>
      </c>
      <c r="D598" s="85">
        <v>60453536</v>
      </c>
      <c r="E598" s="85">
        <v>60458301</v>
      </c>
      <c r="F598" s="85">
        <v>23</v>
      </c>
      <c r="G598" s="85">
        <v>325</v>
      </c>
      <c r="H598" s="85" t="s">
        <v>2325</v>
      </c>
    </row>
    <row r="599" spans="1:8">
      <c r="A599" s="85" t="s">
        <v>2971</v>
      </c>
      <c r="B599" s="85" t="s">
        <v>2963</v>
      </c>
      <c r="C599" s="85">
        <v>5</v>
      </c>
      <c r="D599" s="85">
        <v>60628100</v>
      </c>
      <c r="E599" s="85">
        <v>60841997</v>
      </c>
      <c r="F599" s="85">
        <v>39</v>
      </c>
      <c r="G599" s="85">
        <v>6</v>
      </c>
      <c r="H599" s="85" t="s">
        <v>2325</v>
      </c>
    </row>
    <row r="600" spans="1:8">
      <c r="A600" s="85" t="s">
        <v>2972</v>
      </c>
      <c r="B600" s="85" t="s">
        <v>2963</v>
      </c>
      <c r="C600" s="85">
        <v>5</v>
      </c>
      <c r="D600" s="85">
        <v>60933535</v>
      </c>
      <c r="E600" s="85">
        <v>61047590</v>
      </c>
      <c r="F600" s="85">
        <v>0</v>
      </c>
      <c r="G600" s="85">
        <v>0</v>
      </c>
      <c r="H600" s="85" t="s">
        <v>2325</v>
      </c>
    </row>
    <row r="601" spans="1:8">
      <c r="A601" s="85" t="s">
        <v>2973</v>
      </c>
      <c r="B601" s="85" t="s">
        <v>2963</v>
      </c>
      <c r="C601" s="85">
        <v>5</v>
      </c>
      <c r="D601" s="85">
        <v>61601989</v>
      </c>
      <c r="E601" s="85">
        <v>61833076</v>
      </c>
      <c r="F601" s="85">
        <v>0</v>
      </c>
      <c r="G601" s="85">
        <v>0</v>
      </c>
      <c r="H601" s="85" t="s">
        <v>2325</v>
      </c>
    </row>
    <row r="602" spans="1:8">
      <c r="A602" s="85" t="s">
        <v>2974</v>
      </c>
      <c r="B602" s="85" t="s">
        <v>2975</v>
      </c>
      <c r="C602" s="85">
        <v>5</v>
      </c>
      <c r="D602" s="85">
        <v>61683081</v>
      </c>
      <c r="E602" s="85">
        <v>61699766</v>
      </c>
      <c r="F602" s="85">
        <v>0</v>
      </c>
      <c r="G602" s="85">
        <v>0</v>
      </c>
      <c r="H602" s="85" t="s">
        <v>2325</v>
      </c>
    </row>
    <row r="603" spans="1:8">
      <c r="A603" s="85" t="s">
        <v>2976</v>
      </c>
      <c r="B603" s="85" t="s">
        <v>2975</v>
      </c>
      <c r="C603" s="85">
        <v>5</v>
      </c>
      <c r="D603" s="85">
        <v>61699799</v>
      </c>
      <c r="E603" s="85">
        <v>61924409</v>
      </c>
      <c r="F603" s="85">
        <v>0</v>
      </c>
      <c r="G603" s="85">
        <v>0</v>
      </c>
      <c r="H603" s="85" t="s">
        <v>2325</v>
      </c>
    </row>
    <row r="604" spans="1:8">
      <c r="A604" s="85" t="s">
        <v>2977</v>
      </c>
      <c r="B604" s="85" t="s">
        <v>2978</v>
      </c>
      <c r="C604" s="85">
        <v>5</v>
      </c>
      <c r="D604" s="85">
        <v>63256183</v>
      </c>
      <c r="E604" s="85">
        <v>63258334</v>
      </c>
      <c r="F604" s="85">
        <v>0</v>
      </c>
      <c r="G604" s="85">
        <v>0</v>
      </c>
      <c r="H604" s="85" t="s">
        <v>2325</v>
      </c>
    </row>
    <row r="605" spans="1:8">
      <c r="A605" s="85" t="s">
        <v>2979</v>
      </c>
      <c r="B605" s="85" t="s">
        <v>2978</v>
      </c>
      <c r="C605" s="85">
        <v>5</v>
      </c>
      <c r="D605" s="85">
        <v>63461671</v>
      </c>
      <c r="E605" s="85">
        <v>63668696</v>
      </c>
      <c r="F605" s="85">
        <v>6</v>
      </c>
      <c r="G605" s="85">
        <v>6</v>
      </c>
      <c r="H605" s="85" t="s">
        <v>2325</v>
      </c>
    </row>
    <row r="606" spans="1:8">
      <c r="A606" s="85" t="s">
        <v>2980</v>
      </c>
      <c r="B606" s="85" t="s">
        <v>2978</v>
      </c>
      <c r="C606" s="85">
        <v>5</v>
      </c>
      <c r="D606" s="85">
        <v>63802084</v>
      </c>
      <c r="E606" s="85">
        <v>63908139</v>
      </c>
      <c r="F606" s="85">
        <v>23</v>
      </c>
      <c r="G606" s="85">
        <v>37</v>
      </c>
      <c r="H606" s="85" t="s">
        <v>2325</v>
      </c>
    </row>
    <row r="607" spans="1:8">
      <c r="A607" s="85" t="s">
        <v>2981</v>
      </c>
      <c r="B607" s="85" t="s">
        <v>2978</v>
      </c>
      <c r="C607" s="85">
        <v>5</v>
      </c>
      <c r="D607" s="85">
        <v>63986135</v>
      </c>
      <c r="E607" s="85">
        <v>64013917</v>
      </c>
      <c r="F607" s="85">
        <v>0</v>
      </c>
      <c r="G607" s="85">
        <v>0</v>
      </c>
      <c r="H607" s="85" t="s">
        <v>2325</v>
      </c>
    </row>
    <row r="608" spans="1:8">
      <c r="A608" s="85" t="s">
        <v>2982</v>
      </c>
      <c r="B608" s="85" t="s">
        <v>2978</v>
      </c>
      <c r="C608" s="85">
        <v>5</v>
      </c>
      <c r="D608" s="85">
        <v>64013971</v>
      </c>
      <c r="E608" s="85">
        <v>64064512</v>
      </c>
      <c r="F608" s="85">
        <v>0</v>
      </c>
      <c r="G608" s="85">
        <v>0</v>
      </c>
      <c r="H608" s="85" t="s">
        <v>2325</v>
      </c>
    </row>
    <row r="609" spans="1:8">
      <c r="A609" s="85" t="s">
        <v>2983</v>
      </c>
      <c r="B609" s="85" t="s">
        <v>2978</v>
      </c>
      <c r="C609" s="85">
        <v>5</v>
      </c>
      <c r="D609" s="85">
        <v>64064757</v>
      </c>
      <c r="E609" s="85">
        <v>64314590</v>
      </c>
      <c r="F609" s="85">
        <v>0</v>
      </c>
      <c r="G609" s="85">
        <v>0</v>
      </c>
      <c r="H609" s="85" t="s">
        <v>2325</v>
      </c>
    </row>
    <row r="610" spans="1:8">
      <c r="A610" s="85" t="s">
        <v>2984</v>
      </c>
      <c r="B610" s="85" t="s">
        <v>2985</v>
      </c>
      <c r="C610" s="85">
        <v>5</v>
      </c>
      <c r="D610" s="85">
        <v>66478103</v>
      </c>
      <c r="E610" s="85">
        <v>66492627</v>
      </c>
      <c r="F610" s="85">
        <v>0</v>
      </c>
      <c r="G610" s="85">
        <v>0</v>
      </c>
      <c r="H610" s="85" t="s">
        <v>2325</v>
      </c>
    </row>
    <row r="611" spans="1:8">
      <c r="A611" s="85" t="s">
        <v>2986</v>
      </c>
      <c r="B611" s="85" t="s">
        <v>2987</v>
      </c>
      <c r="C611" s="85">
        <v>5</v>
      </c>
      <c r="D611" s="85">
        <v>85913721</v>
      </c>
      <c r="E611" s="85">
        <v>85916779</v>
      </c>
      <c r="F611" s="85">
        <v>0</v>
      </c>
      <c r="G611" s="85">
        <v>0</v>
      </c>
      <c r="H611" s="85" t="s">
        <v>2325</v>
      </c>
    </row>
    <row r="612" spans="1:8">
      <c r="A612" s="85" t="s">
        <v>2988</v>
      </c>
      <c r="B612" s="85" t="s">
        <v>2987</v>
      </c>
      <c r="C612" s="85">
        <v>5</v>
      </c>
      <c r="D612" s="85">
        <v>86512423</v>
      </c>
      <c r="E612" s="85">
        <v>86534822</v>
      </c>
      <c r="F612" s="85">
        <v>0</v>
      </c>
      <c r="G612" s="85">
        <v>0</v>
      </c>
      <c r="H612" s="85" t="s">
        <v>2325</v>
      </c>
    </row>
    <row r="613" spans="1:8">
      <c r="A613" s="85" t="s">
        <v>2989</v>
      </c>
      <c r="B613" s="85" t="s">
        <v>2987</v>
      </c>
      <c r="C613" s="85">
        <v>5</v>
      </c>
      <c r="D613" s="85">
        <v>86563705</v>
      </c>
      <c r="E613" s="85">
        <v>86687748</v>
      </c>
      <c r="F613" s="85">
        <v>0</v>
      </c>
      <c r="G613" s="85">
        <v>0</v>
      </c>
      <c r="H613" s="85" t="s">
        <v>2325</v>
      </c>
    </row>
    <row r="614" spans="1:8">
      <c r="A614" s="85" t="s">
        <v>2990</v>
      </c>
      <c r="B614" s="85" t="s">
        <v>2987</v>
      </c>
      <c r="C614" s="85">
        <v>5</v>
      </c>
      <c r="D614" s="85">
        <v>86687311</v>
      </c>
      <c r="E614" s="85">
        <v>86708836</v>
      </c>
      <c r="F614" s="85">
        <v>0</v>
      </c>
      <c r="G614" s="85">
        <v>0</v>
      </c>
      <c r="H614" s="85" t="s">
        <v>2325</v>
      </c>
    </row>
    <row r="615" spans="1:8">
      <c r="A615" s="85" t="s">
        <v>2991</v>
      </c>
      <c r="B615" s="85" t="s">
        <v>2992</v>
      </c>
      <c r="C615" s="85">
        <v>5</v>
      </c>
      <c r="D615" s="85">
        <v>87485450</v>
      </c>
      <c r="E615" s="85">
        <v>87565293</v>
      </c>
      <c r="F615" s="85">
        <v>29</v>
      </c>
      <c r="G615" s="85">
        <v>49</v>
      </c>
      <c r="H615" s="85" t="s">
        <v>2325</v>
      </c>
    </row>
    <row r="616" spans="1:8">
      <c r="A616" s="85" t="s">
        <v>2993</v>
      </c>
      <c r="B616" s="85" t="s">
        <v>2992</v>
      </c>
      <c r="C616" s="85">
        <v>5</v>
      </c>
      <c r="D616" s="85">
        <v>88013975</v>
      </c>
      <c r="E616" s="85">
        <v>88199922</v>
      </c>
      <c r="F616" s="85">
        <v>58</v>
      </c>
      <c r="G616" s="85">
        <v>0</v>
      </c>
      <c r="H616" s="85" t="s">
        <v>2325</v>
      </c>
    </row>
    <row r="617" spans="1:8">
      <c r="A617" s="85" t="s">
        <v>2994</v>
      </c>
      <c r="B617" s="85" t="s">
        <v>2992</v>
      </c>
      <c r="C617" s="85">
        <v>5</v>
      </c>
      <c r="D617" s="85">
        <v>89688078</v>
      </c>
      <c r="E617" s="85">
        <v>89705603</v>
      </c>
      <c r="F617" s="85">
        <v>0</v>
      </c>
      <c r="G617" s="85">
        <v>13</v>
      </c>
      <c r="H617" s="85" t="s">
        <v>2325</v>
      </c>
    </row>
    <row r="618" spans="1:8">
      <c r="A618" s="85" t="s">
        <v>2995</v>
      </c>
      <c r="B618" s="85" t="s">
        <v>2987</v>
      </c>
      <c r="C618" s="85">
        <v>5</v>
      </c>
      <c r="D618" s="85">
        <v>89754020</v>
      </c>
      <c r="E618" s="85">
        <v>89770585</v>
      </c>
      <c r="F618" s="85">
        <v>0</v>
      </c>
      <c r="G618" s="85">
        <v>0</v>
      </c>
      <c r="H618" s="85" t="s">
        <v>2325</v>
      </c>
    </row>
    <row r="619" spans="1:8">
      <c r="A619" s="85" t="s">
        <v>2996</v>
      </c>
      <c r="B619" s="85" t="s">
        <v>2987</v>
      </c>
      <c r="C619" s="85">
        <v>5</v>
      </c>
      <c r="D619" s="85">
        <v>89767565</v>
      </c>
      <c r="E619" s="85">
        <v>89810370</v>
      </c>
      <c r="F619" s="85">
        <v>0</v>
      </c>
      <c r="G619" s="85">
        <v>0</v>
      </c>
      <c r="H619" s="85" t="s">
        <v>2325</v>
      </c>
    </row>
    <row r="620" spans="1:8">
      <c r="A620" s="85" t="s">
        <v>2997</v>
      </c>
      <c r="B620" s="85" t="s">
        <v>2987</v>
      </c>
      <c r="C620" s="85">
        <v>5</v>
      </c>
      <c r="D620" s="85">
        <v>89811428</v>
      </c>
      <c r="E620" s="85">
        <v>89825401</v>
      </c>
      <c r="F620" s="85">
        <v>0</v>
      </c>
      <c r="G620" s="85">
        <v>0</v>
      </c>
      <c r="H620" s="85" t="s">
        <v>2325</v>
      </c>
    </row>
    <row r="621" spans="1:8">
      <c r="A621" s="85" t="s">
        <v>2998</v>
      </c>
      <c r="B621" s="85" t="s">
        <v>2987</v>
      </c>
      <c r="C621" s="85">
        <v>5</v>
      </c>
      <c r="D621" s="85">
        <v>89825161</v>
      </c>
      <c r="E621" s="85">
        <v>90460038</v>
      </c>
      <c r="F621" s="85">
        <v>0</v>
      </c>
      <c r="G621" s="85">
        <v>0</v>
      </c>
      <c r="H621" s="85" t="s">
        <v>2325</v>
      </c>
    </row>
    <row r="622" spans="1:8">
      <c r="A622" s="85" t="s">
        <v>2999</v>
      </c>
      <c r="B622" s="85" t="s">
        <v>3000</v>
      </c>
      <c r="C622" s="85">
        <v>5</v>
      </c>
      <c r="D622" s="85">
        <v>90664541</v>
      </c>
      <c r="E622" s="85">
        <v>90679176</v>
      </c>
      <c r="F622" s="85">
        <v>0</v>
      </c>
      <c r="G622" s="85">
        <v>0</v>
      </c>
      <c r="H622" s="85" t="s">
        <v>2325</v>
      </c>
    </row>
    <row r="623" spans="1:8">
      <c r="A623" s="85" t="s">
        <v>3001</v>
      </c>
      <c r="B623" s="85" t="s">
        <v>3002</v>
      </c>
      <c r="C623" s="85">
        <v>5</v>
      </c>
      <c r="D623" s="85">
        <v>92919043</v>
      </c>
      <c r="E623" s="85">
        <v>92930321</v>
      </c>
      <c r="F623" s="85">
        <v>0</v>
      </c>
      <c r="G623" s="85">
        <v>0</v>
      </c>
      <c r="H623" s="85" t="s">
        <v>2325</v>
      </c>
    </row>
    <row r="624" spans="1:8">
      <c r="A624" s="85" t="s">
        <v>3003</v>
      </c>
      <c r="B624" s="85" t="s">
        <v>3002</v>
      </c>
      <c r="C624" s="85">
        <v>5</v>
      </c>
      <c r="D624" s="85">
        <v>92953775</v>
      </c>
      <c r="E624" s="85">
        <v>93447404</v>
      </c>
      <c r="F624" s="85">
        <v>83</v>
      </c>
      <c r="G624" s="85">
        <v>0</v>
      </c>
      <c r="H624" s="85" t="s">
        <v>2329</v>
      </c>
    </row>
    <row r="625" spans="1:8">
      <c r="A625" s="85" t="s">
        <v>3004</v>
      </c>
      <c r="B625" s="85" t="s">
        <v>3002</v>
      </c>
      <c r="C625" s="85">
        <v>5</v>
      </c>
      <c r="D625" s="85">
        <v>93070508</v>
      </c>
      <c r="E625" s="85">
        <v>93077343</v>
      </c>
      <c r="F625" s="85">
        <v>6</v>
      </c>
      <c r="G625" s="85">
        <v>0</v>
      </c>
      <c r="H625" s="85" t="s">
        <v>2325</v>
      </c>
    </row>
    <row r="626" spans="1:8">
      <c r="A626" s="85" t="s">
        <v>3005</v>
      </c>
      <c r="B626" s="85" t="s">
        <v>3002</v>
      </c>
      <c r="C626" s="85">
        <v>5</v>
      </c>
      <c r="D626" s="85">
        <v>93488671</v>
      </c>
      <c r="E626" s="85">
        <v>93954309</v>
      </c>
      <c r="F626" s="85">
        <v>4</v>
      </c>
      <c r="G626" s="85">
        <v>0</v>
      </c>
      <c r="H626" s="85" t="s">
        <v>2325</v>
      </c>
    </row>
    <row r="627" spans="1:8">
      <c r="A627" s="85" t="s">
        <v>3006</v>
      </c>
      <c r="B627" s="85" t="s">
        <v>3002</v>
      </c>
      <c r="C627" s="85">
        <v>5</v>
      </c>
      <c r="D627" s="85">
        <v>93954052</v>
      </c>
      <c r="E627" s="85">
        <v>94075141</v>
      </c>
      <c r="F627" s="85">
        <v>0</v>
      </c>
      <c r="G627" s="85">
        <v>0</v>
      </c>
      <c r="H627" s="85" t="s">
        <v>2325</v>
      </c>
    </row>
    <row r="628" spans="1:8">
      <c r="A628" s="85" t="s">
        <v>3007</v>
      </c>
      <c r="B628" s="85" t="s">
        <v>3002</v>
      </c>
      <c r="C628" s="85">
        <v>5</v>
      </c>
      <c r="D628" s="85">
        <v>94039446</v>
      </c>
      <c r="E628" s="85">
        <v>94620279</v>
      </c>
      <c r="F628" s="85">
        <v>0</v>
      </c>
      <c r="G628" s="85">
        <v>0</v>
      </c>
      <c r="H628" s="85" t="s">
        <v>2325</v>
      </c>
    </row>
    <row r="629" spans="1:8">
      <c r="A629" s="85" t="s">
        <v>3008</v>
      </c>
      <c r="B629" s="85" t="s">
        <v>3002</v>
      </c>
      <c r="C629" s="85">
        <v>5</v>
      </c>
      <c r="D629" s="85">
        <v>94799599</v>
      </c>
      <c r="E629" s="85">
        <v>94890711</v>
      </c>
      <c r="F629" s="85">
        <v>0</v>
      </c>
      <c r="G629" s="85">
        <v>0</v>
      </c>
      <c r="H629" s="85" t="s">
        <v>2325</v>
      </c>
    </row>
    <row r="630" spans="1:8">
      <c r="A630" s="85" t="s">
        <v>3009</v>
      </c>
      <c r="B630" s="85" t="s">
        <v>3002</v>
      </c>
      <c r="C630" s="85">
        <v>5</v>
      </c>
      <c r="D630" s="85">
        <v>94890778</v>
      </c>
      <c r="E630" s="85">
        <v>94940768</v>
      </c>
      <c r="F630" s="85">
        <v>0</v>
      </c>
      <c r="G630" s="85">
        <v>0</v>
      </c>
      <c r="H630" s="85" t="s">
        <v>2325</v>
      </c>
    </row>
    <row r="631" spans="1:8">
      <c r="A631" s="85" t="s">
        <v>3010</v>
      </c>
      <c r="B631" s="85" t="s">
        <v>3002</v>
      </c>
      <c r="C631" s="85">
        <v>5</v>
      </c>
      <c r="D631" s="85">
        <v>94955782</v>
      </c>
      <c r="E631" s="85">
        <v>94957846</v>
      </c>
      <c r="F631" s="85">
        <v>0</v>
      </c>
      <c r="G631" s="85">
        <v>0</v>
      </c>
      <c r="H631" s="85" t="s">
        <v>2325</v>
      </c>
    </row>
    <row r="632" spans="1:8">
      <c r="A632" s="85" t="s">
        <v>3011</v>
      </c>
      <c r="B632" s="85" t="s">
        <v>3002</v>
      </c>
      <c r="C632" s="85">
        <v>5</v>
      </c>
      <c r="D632" s="85">
        <v>94982458</v>
      </c>
      <c r="E632" s="85">
        <v>95020477</v>
      </c>
      <c r="F632" s="85">
        <v>0</v>
      </c>
      <c r="G632" s="85">
        <v>0</v>
      </c>
      <c r="H632" s="85" t="s">
        <v>2325</v>
      </c>
    </row>
    <row r="633" spans="1:8">
      <c r="A633" s="85" t="s">
        <v>3012</v>
      </c>
      <c r="B633" s="85" t="s">
        <v>3013</v>
      </c>
      <c r="C633" s="85">
        <v>5</v>
      </c>
      <c r="D633" s="85">
        <v>101569690</v>
      </c>
      <c r="E633" s="85">
        <v>101632253</v>
      </c>
      <c r="F633" s="85">
        <v>0</v>
      </c>
      <c r="G633" s="85">
        <v>0</v>
      </c>
      <c r="H633" s="85" t="s">
        <v>2325</v>
      </c>
    </row>
    <row r="634" spans="1:8">
      <c r="A634" s="85" t="s">
        <v>3014</v>
      </c>
      <c r="B634" s="85" t="s">
        <v>3013</v>
      </c>
      <c r="C634" s="85">
        <v>5</v>
      </c>
      <c r="D634" s="85">
        <v>102594403</v>
      </c>
      <c r="E634" s="85">
        <v>102614361</v>
      </c>
      <c r="F634" s="85">
        <v>0</v>
      </c>
      <c r="G634" s="85">
        <v>0</v>
      </c>
      <c r="H634" s="85" t="s">
        <v>2325</v>
      </c>
    </row>
    <row r="635" spans="1:8">
      <c r="A635" s="85" t="s">
        <v>3015</v>
      </c>
      <c r="B635" s="85" t="s">
        <v>3013</v>
      </c>
      <c r="C635" s="85">
        <v>5</v>
      </c>
      <c r="D635" s="85">
        <v>102884556</v>
      </c>
      <c r="E635" s="85">
        <v>102898494</v>
      </c>
      <c r="F635" s="85">
        <v>0</v>
      </c>
      <c r="G635" s="85">
        <v>0</v>
      </c>
      <c r="H635" s="85" t="s">
        <v>2325</v>
      </c>
    </row>
    <row r="636" spans="1:8">
      <c r="A636" s="85" t="s">
        <v>3016</v>
      </c>
      <c r="B636" s="85" t="s">
        <v>3017</v>
      </c>
      <c r="C636" s="85">
        <v>5</v>
      </c>
      <c r="D636" s="85">
        <v>106712590</v>
      </c>
      <c r="E636" s="85">
        <v>107006596</v>
      </c>
      <c r="F636" s="85">
        <v>16</v>
      </c>
      <c r="G636" s="85">
        <v>10</v>
      </c>
      <c r="H636" s="85" t="s">
        <v>2325</v>
      </c>
    </row>
    <row r="637" spans="1:8">
      <c r="A637" s="85" t="s">
        <v>3018</v>
      </c>
      <c r="B637" s="85" t="s">
        <v>3019</v>
      </c>
      <c r="C637" s="85">
        <v>5</v>
      </c>
      <c r="D637" s="85">
        <v>107194736</v>
      </c>
      <c r="E637" s="85">
        <v>107717799</v>
      </c>
      <c r="F637" s="85">
        <v>0</v>
      </c>
      <c r="G637" s="85">
        <v>0</v>
      </c>
      <c r="H637" s="85" t="s">
        <v>2325</v>
      </c>
    </row>
    <row r="638" spans="1:8">
      <c r="A638" s="85" t="s">
        <v>3020</v>
      </c>
      <c r="B638" s="85" t="s">
        <v>3021</v>
      </c>
      <c r="C638" s="85">
        <v>5</v>
      </c>
      <c r="D638" s="85">
        <v>121297656</v>
      </c>
      <c r="E638" s="85">
        <v>121411265</v>
      </c>
      <c r="F638" s="85">
        <v>0</v>
      </c>
      <c r="G638" s="85">
        <v>0</v>
      </c>
      <c r="H638" s="85" t="s">
        <v>2325</v>
      </c>
    </row>
    <row r="639" spans="1:8">
      <c r="A639" s="85" t="s">
        <v>3022</v>
      </c>
      <c r="B639" s="85" t="s">
        <v>3021</v>
      </c>
      <c r="C639" s="85">
        <v>5</v>
      </c>
      <c r="D639" s="85">
        <v>121398890</v>
      </c>
      <c r="E639" s="85">
        <v>121413980</v>
      </c>
      <c r="F639" s="85">
        <v>0</v>
      </c>
      <c r="G639" s="85">
        <v>0</v>
      </c>
      <c r="H639" s="85" t="s">
        <v>2325</v>
      </c>
    </row>
    <row r="640" spans="1:8">
      <c r="A640" s="85" t="s">
        <v>3023</v>
      </c>
      <c r="B640" s="85" t="s">
        <v>3021</v>
      </c>
      <c r="C640" s="85">
        <v>5</v>
      </c>
      <c r="D640" s="85">
        <v>121465208</v>
      </c>
      <c r="E640" s="85">
        <v>121515312</v>
      </c>
      <c r="F640" s="85">
        <v>0</v>
      </c>
      <c r="G640" s="85">
        <v>0</v>
      </c>
      <c r="H640" s="85" t="s">
        <v>2325</v>
      </c>
    </row>
    <row r="641" spans="1:8">
      <c r="A641" s="85" t="s">
        <v>3024</v>
      </c>
      <c r="B641" s="85" t="s">
        <v>3021</v>
      </c>
      <c r="C641" s="85">
        <v>5</v>
      </c>
      <c r="D641" s="85">
        <v>121647049</v>
      </c>
      <c r="E641" s="85">
        <v>121799914</v>
      </c>
      <c r="F641" s="85">
        <v>0</v>
      </c>
      <c r="G641" s="85">
        <v>0</v>
      </c>
      <c r="H641" s="85" t="s">
        <v>2325</v>
      </c>
    </row>
    <row r="642" spans="1:8">
      <c r="A642" s="85" t="s">
        <v>3025</v>
      </c>
      <c r="B642" s="85" t="s">
        <v>3021</v>
      </c>
      <c r="C642" s="85">
        <v>5</v>
      </c>
      <c r="D642" s="85">
        <v>122110691</v>
      </c>
      <c r="E642" s="85">
        <v>122165803</v>
      </c>
      <c r="F642" s="85">
        <v>0</v>
      </c>
      <c r="G642" s="85">
        <v>0</v>
      </c>
      <c r="H642" s="85" t="s">
        <v>2325</v>
      </c>
    </row>
    <row r="643" spans="1:8">
      <c r="A643" s="85" t="s">
        <v>3026</v>
      </c>
      <c r="B643" s="85" t="s">
        <v>3021</v>
      </c>
      <c r="C643" s="85">
        <v>5</v>
      </c>
      <c r="D643" s="85">
        <v>122179134</v>
      </c>
      <c r="E643" s="85">
        <v>122365049</v>
      </c>
      <c r="F643" s="85">
        <v>0</v>
      </c>
      <c r="G643" s="85">
        <v>0</v>
      </c>
      <c r="H643" s="85" t="s">
        <v>2325</v>
      </c>
    </row>
    <row r="644" spans="1:8">
      <c r="A644" s="85" t="s">
        <v>3027</v>
      </c>
      <c r="B644" s="85" t="s">
        <v>3021</v>
      </c>
      <c r="C644" s="85">
        <v>5</v>
      </c>
      <c r="D644" s="85">
        <v>122358945</v>
      </c>
      <c r="E644" s="85">
        <v>122372436</v>
      </c>
      <c r="F644" s="85">
        <v>0</v>
      </c>
      <c r="G644" s="85">
        <v>0</v>
      </c>
      <c r="H644" s="85" t="s">
        <v>2325</v>
      </c>
    </row>
    <row r="645" spans="1:8">
      <c r="A645" s="85" t="s">
        <v>3028</v>
      </c>
      <c r="B645" s="85" t="s">
        <v>3021</v>
      </c>
      <c r="C645" s="85">
        <v>5</v>
      </c>
      <c r="D645" s="85">
        <v>122424816</v>
      </c>
      <c r="E645" s="85">
        <v>122529960</v>
      </c>
      <c r="F645" s="85">
        <v>0</v>
      </c>
      <c r="G645" s="85">
        <v>73</v>
      </c>
      <c r="H645" s="85" t="s">
        <v>2325</v>
      </c>
    </row>
    <row r="646" spans="1:8">
      <c r="A646" s="85" t="s">
        <v>3029</v>
      </c>
      <c r="B646" s="85" t="s">
        <v>3021</v>
      </c>
      <c r="C646" s="85">
        <v>5</v>
      </c>
      <c r="D646" s="85">
        <v>122680579</v>
      </c>
      <c r="E646" s="85">
        <v>122759286</v>
      </c>
      <c r="F646" s="85">
        <v>25</v>
      </c>
      <c r="G646" s="85">
        <v>139</v>
      </c>
      <c r="H646" s="85" t="s">
        <v>2325</v>
      </c>
    </row>
    <row r="647" spans="1:8">
      <c r="A647" s="85" t="s">
        <v>3030</v>
      </c>
      <c r="B647" s="85" t="s">
        <v>3021</v>
      </c>
      <c r="C647" s="85">
        <v>5</v>
      </c>
      <c r="D647" s="85">
        <v>122847793</v>
      </c>
      <c r="E647" s="85">
        <v>122952739</v>
      </c>
      <c r="F647" s="85">
        <v>54</v>
      </c>
      <c r="G647" s="85">
        <v>139</v>
      </c>
      <c r="H647" s="85" t="s">
        <v>2325</v>
      </c>
    </row>
    <row r="648" spans="1:8">
      <c r="A648" s="85" t="s">
        <v>3031</v>
      </c>
      <c r="B648" s="85" t="s">
        <v>3021</v>
      </c>
      <c r="C648" s="85">
        <v>5</v>
      </c>
      <c r="D648" s="85">
        <v>123972608</v>
      </c>
      <c r="E648" s="85">
        <v>124084500</v>
      </c>
      <c r="F648" s="85">
        <v>0</v>
      </c>
      <c r="G648" s="85">
        <v>0</v>
      </c>
      <c r="H648" s="85" t="s">
        <v>2325</v>
      </c>
    </row>
    <row r="649" spans="1:8">
      <c r="A649" s="85" t="s">
        <v>3032</v>
      </c>
      <c r="B649" s="85" t="s">
        <v>3021</v>
      </c>
      <c r="C649" s="85">
        <v>5</v>
      </c>
      <c r="D649" s="85">
        <v>125695824</v>
      </c>
      <c r="E649" s="85">
        <v>125832186</v>
      </c>
      <c r="F649" s="85">
        <v>0</v>
      </c>
      <c r="G649" s="85">
        <v>0</v>
      </c>
      <c r="H649" s="85" t="s">
        <v>2325</v>
      </c>
    </row>
    <row r="650" spans="1:8">
      <c r="A650" s="85" t="s">
        <v>3033</v>
      </c>
      <c r="B650" s="85" t="s">
        <v>3021</v>
      </c>
      <c r="C650" s="85">
        <v>5</v>
      </c>
      <c r="D650" s="85">
        <v>125877533</v>
      </c>
      <c r="E650" s="85">
        <v>125931110</v>
      </c>
      <c r="F650" s="85">
        <v>0</v>
      </c>
      <c r="G650" s="85">
        <v>0</v>
      </c>
      <c r="H650" s="85" t="s">
        <v>2325</v>
      </c>
    </row>
    <row r="651" spans="1:8">
      <c r="A651" s="85" t="s">
        <v>3034</v>
      </c>
      <c r="B651" s="85" t="s">
        <v>3021</v>
      </c>
      <c r="C651" s="85">
        <v>5</v>
      </c>
      <c r="D651" s="85">
        <v>125935960</v>
      </c>
      <c r="E651" s="85">
        <v>125962944</v>
      </c>
      <c r="F651" s="85">
        <v>0</v>
      </c>
      <c r="G651" s="85">
        <v>0</v>
      </c>
      <c r="H651" s="85" t="s">
        <v>2325</v>
      </c>
    </row>
    <row r="652" spans="1:8">
      <c r="A652" s="85" t="s">
        <v>3035</v>
      </c>
      <c r="B652" s="85" t="s">
        <v>3021</v>
      </c>
      <c r="C652" s="85">
        <v>5</v>
      </c>
      <c r="D652" s="85">
        <v>125967414</v>
      </c>
      <c r="E652" s="85">
        <v>125971979</v>
      </c>
      <c r="F652" s="85">
        <v>0</v>
      </c>
      <c r="G652" s="85">
        <v>0</v>
      </c>
      <c r="H652" s="85" t="s">
        <v>2325</v>
      </c>
    </row>
    <row r="653" spans="1:8">
      <c r="A653" s="85" t="s">
        <v>3036</v>
      </c>
      <c r="B653" s="85" t="s">
        <v>3021</v>
      </c>
      <c r="C653" s="85">
        <v>5</v>
      </c>
      <c r="D653" s="85">
        <v>126112315</v>
      </c>
      <c r="E653" s="85">
        <v>126172712</v>
      </c>
      <c r="F653" s="85">
        <v>0</v>
      </c>
      <c r="G653" s="85">
        <v>0</v>
      </c>
      <c r="H653" s="85" t="s">
        <v>2325</v>
      </c>
    </row>
    <row r="654" spans="1:8">
      <c r="A654" s="85" t="s">
        <v>3037</v>
      </c>
      <c r="B654" s="85" t="s">
        <v>3038</v>
      </c>
      <c r="C654" s="85">
        <v>5</v>
      </c>
      <c r="D654" s="85">
        <v>139226364</v>
      </c>
      <c r="E654" s="85">
        <v>139422884</v>
      </c>
      <c r="F654" s="85">
        <v>0</v>
      </c>
      <c r="G654" s="85">
        <v>0</v>
      </c>
      <c r="H654" s="85" t="s">
        <v>2325</v>
      </c>
    </row>
    <row r="655" spans="1:8">
      <c r="A655" s="85" t="s">
        <v>3039</v>
      </c>
      <c r="B655" s="85" t="s">
        <v>3038</v>
      </c>
      <c r="C655" s="85">
        <v>5</v>
      </c>
      <c r="D655" s="85">
        <v>140227048</v>
      </c>
      <c r="E655" s="85">
        <v>140391929</v>
      </c>
      <c r="F655" s="85">
        <v>0</v>
      </c>
      <c r="G655" s="85">
        <v>2</v>
      </c>
      <c r="H655" s="85" t="s">
        <v>2329</v>
      </c>
    </row>
    <row r="656" spans="1:8">
      <c r="A656" s="85" t="s">
        <v>3040</v>
      </c>
      <c r="B656" s="85" t="s">
        <v>3038</v>
      </c>
      <c r="C656" s="85">
        <v>5</v>
      </c>
      <c r="D656" s="85">
        <v>140625147</v>
      </c>
      <c r="E656" s="85">
        <v>140627799</v>
      </c>
      <c r="F656" s="85">
        <v>0</v>
      </c>
      <c r="G656" s="85">
        <v>1</v>
      </c>
      <c r="H656" s="85" t="s">
        <v>2329</v>
      </c>
    </row>
    <row r="657" spans="1:8">
      <c r="A657" s="85" t="s">
        <v>3041</v>
      </c>
      <c r="B657" s="85" t="s">
        <v>3038</v>
      </c>
      <c r="C657" s="85">
        <v>5</v>
      </c>
      <c r="D657" s="85">
        <v>141032968</v>
      </c>
      <c r="E657" s="85">
        <v>141061788</v>
      </c>
      <c r="F657" s="85">
        <v>0</v>
      </c>
      <c r="G657" s="85">
        <v>0</v>
      </c>
      <c r="H657" s="85" t="s">
        <v>2325</v>
      </c>
    </row>
    <row r="658" spans="1:8">
      <c r="A658" s="85" t="s">
        <v>3042</v>
      </c>
      <c r="B658" s="85" t="s">
        <v>3038</v>
      </c>
      <c r="C658" s="85">
        <v>5</v>
      </c>
      <c r="D658" s="85">
        <v>141232938</v>
      </c>
      <c r="E658" s="85">
        <v>141258811</v>
      </c>
      <c r="F658" s="85">
        <v>0</v>
      </c>
      <c r="G658" s="85">
        <v>0</v>
      </c>
      <c r="H658" s="85" t="s">
        <v>2325</v>
      </c>
    </row>
    <row r="659" spans="1:8">
      <c r="A659" s="85" t="s">
        <v>3043</v>
      </c>
      <c r="B659" s="85" t="s">
        <v>3038</v>
      </c>
      <c r="C659" s="85">
        <v>5</v>
      </c>
      <c r="D659" s="85">
        <v>141303373</v>
      </c>
      <c r="E659" s="85">
        <v>141321612</v>
      </c>
      <c r="F659" s="85">
        <v>0</v>
      </c>
      <c r="G659" s="85">
        <v>0</v>
      </c>
      <c r="H659" s="85" t="s">
        <v>2325</v>
      </c>
    </row>
    <row r="660" spans="1:8">
      <c r="A660" s="85" t="s">
        <v>3044</v>
      </c>
      <c r="B660" s="85" t="s">
        <v>3038</v>
      </c>
      <c r="C660" s="85">
        <v>5</v>
      </c>
      <c r="D660" s="85">
        <v>141323150</v>
      </c>
      <c r="E660" s="85">
        <v>141349304</v>
      </c>
      <c r="F660" s="85">
        <v>0</v>
      </c>
      <c r="G660" s="85">
        <v>0</v>
      </c>
      <c r="H660" s="85" t="s">
        <v>2325</v>
      </c>
    </row>
    <row r="661" spans="1:8">
      <c r="A661" s="85" t="s">
        <v>3045</v>
      </c>
      <c r="B661" s="85" t="s">
        <v>3038</v>
      </c>
      <c r="C661" s="85">
        <v>5</v>
      </c>
      <c r="D661" s="85">
        <v>141337893</v>
      </c>
      <c r="E661" s="85">
        <v>141369856</v>
      </c>
      <c r="F661" s="85">
        <v>0</v>
      </c>
      <c r="G661" s="85">
        <v>0</v>
      </c>
      <c r="H661" s="85" t="s">
        <v>2325</v>
      </c>
    </row>
    <row r="662" spans="1:8">
      <c r="A662" s="85" t="s">
        <v>3046</v>
      </c>
      <c r="B662" s="85" t="s">
        <v>3038</v>
      </c>
      <c r="C662" s="85">
        <v>5</v>
      </c>
      <c r="D662" s="85">
        <v>141371314</v>
      </c>
      <c r="E662" s="85">
        <v>141392606</v>
      </c>
      <c r="F662" s="85">
        <v>0</v>
      </c>
      <c r="G662" s="85">
        <v>0</v>
      </c>
      <c r="H662" s="85" t="s">
        <v>2325</v>
      </c>
    </row>
    <row r="663" spans="1:8">
      <c r="A663" s="85" t="s">
        <v>3047</v>
      </c>
      <c r="B663" s="85" t="s">
        <v>3038</v>
      </c>
      <c r="C663" s="85">
        <v>5</v>
      </c>
      <c r="D663" s="85">
        <v>141488070</v>
      </c>
      <c r="E663" s="85">
        <v>141534005</v>
      </c>
      <c r="F663" s="85">
        <v>0</v>
      </c>
      <c r="G663" s="85">
        <v>0</v>
      </c>
      <c r="H663" s="85" t="s">
        <v>2325</v>
      </c>
    </row>
    <row r="664" spans="1:8">
      <c r="A664" s="85" t="s">
        <v>3048</v>
      </c>
      <c r="B664" s="85" t="s">
        <v>3038</v>
      </c>
      <c r="C664" s="85">
        <v>5</v>
      </c>
      <c r="D664" s="85">
        <v>141971743</v>
      </c>
      <c r="E664" s="85">
        <v>142077617</v>
      </c>
      <c r="F664" s="85">
        <v>0</v>
      </c>
      <c r="G664" s="85">
        <v>0</v>
      </c>
      <c r="H664" s="85" t="s">
        <v>2325</v>
      </c>
    </row>
    <row r="665" spans="1:8">
      <c r="A665" s="85" t="s">
        <v>3049</v>
      </c>
      <c r="B665" s="85" t="s">
        <v>3038</v>
      </c>
      <c r="C665" s="85">
        <v>5</v>
      </c>
      <c r="D665" s="85">
        <v>142149949</v>
      </c>
      <c r="E665" s="85">
        <v>142608576</v>
      </c>
      <c r="F665" s="85">
        <v>0</v>
      </c>
      <c r="G665" s="85">
        <v>0</v>
      </c>
      <c r="H665" s="85" t="s">
        <v>2325</v>
      </c>
    </row>
    <row r="666" spans="1:8">
      <c r="A666" s="85" t="s">
        <v>3050</v>
      </c>
      <c r="B666" s="85" t="s">
        <v>3051</v>
      </c>
      <c r="C666" s="85">
        <v>5</v>
      </c>
      <c r="D666" s="85">
        <v>167913450</v>
      </c>
      <c r="E666" s="85">
        <v>167946304</v>
      </c>
      <c r="F666" s="85">
        <v>0</v>
      </c>
      <c r="G666" s="85">
        <v>0</v>
      </c>
      <c r="H666" s="85" t="s">
        <v>2325</v>
      </c>
    </row>
    <row r="667" spans="1:8">
      <c r="A667" s="85" t="s">
        <v>3052</v>
      </c>
      <c r="B667" s="85" t="s">
        <v>3051</v>
      </c>
      <c r="C667" s="85">
        <v>5</v>
      </c>
      <c r="D667" s="85">
        <v>167975500</v>
      </c>
      <c r="E667" s="85">
        <v>168006605</v>
      </c>
      <c r="F667" s="85">
        <v>0</v>
      </c>
      <c r="G667" s="85">
        <v>0</v>
      </c>
      <c r="H667" s="85" t="s">
        <v>2325</v>
      </c>
    </row>
    <row r="668" spans="1:8">
      <c r="A668" s="85" t="s">
        <v>3053</v>
      </c>
      <c r="B668" s="85" t="s">
        <v>3051</v>
      </c>
      <c r="C668" s="85">
        <v>5</v>
      </c>
      <c r="D668" s="85">
        <v>168088745</v>
      </c>
      <c r="E668" s="85">
        <v>168728133</v>
      </c>
      <c r="F668" s="85">
        <v>0</v>
      </c>
      <c r="G668" s="85">
        <v>0</v>
      </c>
      <c r="H668" s="85" t="s">
        <v>2325</v>
      </c>
    </row>
    <row r="669" spans="1:8">
      <c r="A669" s="85" t="s">
        <v>3054</v>
      </c>
      <c r="B669" s="85" t="s">
        <v>3051</v>
      </c>
      <c r="C669" s="85">
        <v>5</v>
      </c>
      <c r="D669" s="85">
        <v>169010638</v>
      </c>
      <c r="E669" s="85">
        <v>169031782</v>
      </c>
      <c r="F669" s="85">
        <v>0</v>
      </c>
      <c r="G669" s="85">
        <v>0</v>
      </c>
      <c r="H669" s="85" t="s">
        <v>2325</v>
      </c>
    </row>
    <row r="670" spans="1:8">
      <c r="A670" s="85" t="s">
        <v>3055</v>
      </c>
      <c r="B670" s="85" t="s">
        <v>3051</v>
      </c>
      <c r="C670" s="85">
        <v>5</v>
      </c>
      <c r="D670" s="85">
        <v>169064251</v>
      </c>
      <c r="E670" s="85">
        <v>169510386</v>
      </c>
      <c r="F670" s="85">
        <v>11</v>
      </c>
      <c r="G670" s="85">
        <v>0</v>
      </c>
      <c r="H670" s="85" t="s">
        <v>2325</v>
      </c>
    </row>
    <row r="671" spans="1:8">
      <c r="A671" s="85" t="s">
        <v>3056</v>
      </c>
      <c r="B671" s="85" t="s">
        <v>3051</v>
      </c>
      <c r="C671" s="85">
        <v>5</v>
      </c>
      <c r="D671" s="85">
        <v>169291268</v>
      </c>
      <c r="E671" s="85">
        <v>169407744</v>
      </c>
      <c r="F671" s="85">
        <v>11</v>
      </c>
      <c r="G671" s="85">
        <v>4</v>
      </c>
      <c r="H671" s="85" t="s">
        <v>2325</v>
      </c>
    </row>
    <row r="672" spans="1:8">
      <c r="A672" s="85" t="s">
        <v>3057</v>
      </c>
      <c r="B672" s="85" t="s">
        <v>3051</v>
      </c>
      <c r="C672" s="85">
        <v>5</v>
      </c>
      <c r="D672" s="85">
        <v>169532901</v>
      </c>
      <c r="E672" s="85">
        <v>169536727</v>
      </c>
      <c r="F672" s="85">
        <v>0</v>
      </c>
      <c r="G672" s="85">
        <v>0</v>
      </c>
      <c r="H672" s="85" t="s">
        <v>2325</v>
      </c>
    </row>
    <row r="673" spans="1:8">
      <c r="A673" s="85" t="s">
        <v>3058</v>
      </c>
      <c r="B673" s="85" t="s">
        <v>3051</v>
      </c>
      <c r="C673" s="85">
        <v>5</v>
      </c>
      <c r="D673" s="85">
        <v>169780491</v>
      </c>
      <c r="E673" s="85">
        <v>170163636</v>
      </c>
      <c r="F673" s="85">
        <v>0</v>
      </c>
      <c r="G673" s="85">
        <v>1</v>
      </c>
      <c r="H673" s="85" t="s">
        <v>2329</v>
      </c>
    </row>
    <row r="674" spans="1:8">
      <c r="A674" s="85" t="s">
        <v>3059</v>
      </c>
      <c r="B674" s="85" t="s">
        <v>3051</v>
      </c>
      <c r="C674" s="85">
        <v>5</v>
      </c>
      <c r="D674" s="85">
        <v>171636644</v>
      </c>
      <c r="E674" s="85">
        <v>171711075</v>
      </c>
      <c r="F674" s="85">
        <v>0</v>
      </c>
      <c r="G674" s="85">
        <v>0</v>
      </c>
      <c r="H674" s="85" t="s">
        <v>2325</v>
      </c>
    </row>
    <row r="675" spans="1:8">
      <c r="A675" s="85" t="s">
        <v>3060</v>
      </c>
      <c r="B675" s="85" t="s">
        <v>3061</v>
      </c>
      <c r="C675" s="85">
        <v>6</v>
      </c>
      <c r="D675" s="85">
        <v>10492456</v>
      </c>
      <c r="E675" s="85">
        <v>10629601</v>
      </c>
      <c r="F675" s="85">
        <v>0</v>
      </c>
      <c r="G675" s="85">
        <v>0</v>
      </c>
      <c r="H675" s="85" t="s">
        <v>2325</v>
      </c>
    </row>
    <row r="676" spans="1:8">
      <c r="A676" s="85" t="s">
        <v>3062</v>
      </c>
      <c r="B676" s="85" t="s">
        <v>3061</v>
      </c>
      <c r="C676" s="85">
        <v>6</v>
      </c>
      <c r="D676" s="85">
        <v>10762956</v>
      </c>
      <c r="E676" s="85">
        <v>10838764</v>
      </c>
      <c r="F676" s="85">
        <v>0</v>
      </c>
      <c r="G676" s="85">
        <v>0</v>
      </c>
      <c r="H676" s="85" t="s">
        <v>2325</v>
      </c>
    </row>
    <row r="677" spans="1:8">
      <c r="A677" s="85" t="s">
        <v>3063</v>
      </c>
      <c r="B677" s="85" t="s">
        <v>3061</v>
      </c>
      <c r="C677" s="85">
        <v>6</v>
      </c>
      <c r="D677" s="85">
        <v>10873456</v>
      </c>
      <c r="E677" s="85">
        <v>10882174</v>
      </c>
      <c r="F677" s="85">
        <v>0</v>
      </c>
      <c r="G677" s="85">
        <v>0</v>
      </c>
      <c r="H677" s="85" t="s">
        <v>2325</v>
      </c>
    </row>
    <row r="678" spans="1:8">
      <c r="A678" s="85" t="s">
        <v>3064</v>
      </c>
      <c r="B678" s="85" t="s">
        <v>3061</v>
      </c>
      <c r="C678" s="85">
        <v>6</v>
      </c>
      <c r="D678" s="85">
        <v>10980992</v>
      </c>
      <c r="E678" s="85">
        <v>11044547</v>
      </c>
      <c r="F678" s="85">
        <v>0</v>
      </c>
      <c r="G678" s="85">
        <v>0</v>
      </c>
      <c r="H678" s="85" t="s">
        <v>2325</v>
      </c>
    </row>
    <row r="679" spans="1:8">
      <c r="A679" s="85" t="s">
        <v>3065</v>
      </c>
      <c r="B679" s="85" t="s">
        <v>3061</v>
      </c>
      <c r="C679" s="85">
        <v>6</v>
      </c>
      <c r="D679" s="85">
        <v>11094266</v>
      </c>
      <c r="E679" s="85">
        <v>11138964</v>
      </c>
      <c r="F679" s="85">
        <v>0</v>
      </c>
      <c r="G679" s="85">
        <v>0</v>
      </c>
      <c r="H679" s="85" t="s">
        <v>2325</v>
      </c>
    </row>
    <row r="680" spans="1:8">
      <c r="A680" s="85" t="s">
        <v>3066</v>
      </c>
      <c r="B680" s="85" t="s">
        <v>3061</v>
      </c>
      <c r="C680" s="85">
        <v>6</v>
      </c>
      <c r="D680" s="85">
        <v>11102722</v>
      </c>
      <c r="E680" s="85">
        <v>11111965</v>
      </c>
      <c r="F680" s="85">
        <v>0</v>
      </c>
      <c r="G680" s="85">
        <v>0</v>
      </c>
      <c r="H680" s="85" t="s">
        <v>2325</v>
      </c>
    </row>
    <row r="681" spans="1:8">
      <c r="A681" s="85" t="s">
        <v>3067</v>
      </c>
      <c r="B681" s="85" t="s">
        <v>3061</v>
      </c>
      <c r="C681" s="85">
        <v>6</v>
      </c>
      <c r="D681" s="85">
        <v>11537938</v>
      </c>
      <c r="E681" s="85">
        <v>11583757</v>
      </c>
      <c r="F681" s="85">
        <v>0</v>
      </c>
      <c r="G681" s="85">
        <v>0</v>
      </c>
      <c r="H681" s="85" t="s">
        <v>2325</v>
      </c>
    </row>
    <row r="682" spans="1:8">
      <c r="A682" s="85" t="s">
        <v>3068</v>
      </c>
      <c r="B682" s="85" t="s">
        <v>3061</v>
      </c>
      <c r="C682" s="85">
        <v>6</v>
      </c>
      <c r="D682" s="85">
        <v>11712287</v>
      </c>
      <c r="E682" s="85">
        <v>11807279</v>
      </c>
      <c r="F682" s="85">
        <v>0</v>
      </c>
      <c r="G682" s="85">
        <v>0</v>
      </c>
      <c r="H682" s="85" t="s">
        <v>2325</v>
      </c>
    </row>
    <row r="683" spans="1:8">
      <c r="A683" s="85" t="s">
        <v>3069</v>
      </c>
      <c r="B683" s="85" t="s">
        <v>3061</v>
      </c>
      <c r="C683" s="85">
        <v>6</v>
      </c>
      <c r="D683" s="85">
        <v>12008995</v>
      </c>
      <c r="E683" s="85">
        <v>12165232</v>
      </c>
      <c r="F683" s="85">
        <v>0</v>
      </c>
      <c r="G683" s="85">
        <v>0</v>
      </c>
      <c r="H683" s="85" t="s">
        <v>2325</v>
      </c>
    </row>
    <row r="684" spans="1:8">
      <c r="A684" s="85" t="s">
        <v>3070</v>
      </c>
      <c r="B684" s="85" t="s">
        <v>3061</v>
      </c>
      <c r="C684" s="85">
        <v>6</v>
      </c>
      <c r="D684" s="85">
        <v>12290596</v>
      </c>
      <c r="E684" s="85">
        <v>12297427</v>
      </c>
      <c r="F684" s="85">
        <v>0</v>
      </c>
      <c r="G684" s="85">
        <v>0</v>
      </c>
      <c r="H684" s="85" t="s">
        <v>2325</v>
      </c>
    </row>
    <row r="685" spans="1:8">
      <c r="A685" s="85" t="s">
        <v>3071</v>
      </c>
      <c r="B685" s="85" t="s">
        <v>3061</v>
      </c>
      <c r="C685" s="85">
        <v>6</v>
      </c>
      <c r="D685" s="85">
        <v>12717893</v>
      </c>
      <c r="E685" s="85">
        <v>13288645</v>
      </c>
      <c r="F685" s="85">
        <v>9</v>
      </c>
      <c r="G685" s="85">
        <v>9</v>
      </c>
      <c r="H685" s="85" t="s">
        <v>2325</v>
      </c>
    </row>
    <row r="686" spans="1:8">
      <c r="A686" s="85" t="s">
        <v>3072</v>
      </c>
      <c r="B686" s="85" t="s">
        <v>3073</v>
      </c>
      <c r="C686" s="85">
        <v>6</v>
      </c>
      <c r="D686" s="85">
        <v>13266774</v>
      </c>
      <c r="E686" s="85">
        <v>13328815</v>
      </c>
      <c r="F686" s="85">
        <v>0</v>
      </c>
      <c r="G686" s="85">
        <v>7</v>
      </c>
      <c r="H686" s="85" t="s">
        <v>2325</v>
      </c>
    </row>
    <row r="687" spans="1:8">
      <c r="A687" s="85" t="s">
        <v>3074</v>
      </c>
      <c r="B687" s="85" t="s">
        <v>3075</v>
      </c>
      <c r="C687" s="85">
        <v>6</v>
      </c>
      <c r="D687" s="85">
        <v>13621730</v>
      </c>
      <c r="E687" s="85">
        <v>13711796</v>
      </c>
      <c r="F687" s="85">
        <v>0</v>
      </c>
      <c r="G687" s="85">
        <v>34</v>
      </c>
      <c r="H687" s="85" t="s">
        <v>2325</v>
      </c>
    </row>
    <row r="688" spans="1:8">
      <c r="A688" s="85" t="s">
        <v>3076</v>
      </c>
      <c r="B688" s="85" t="s">
        <v>3075</v>
      </c>
      <c r="C688" s="85">
        <v>6</v>
      </c>
      <c r="D688" s="85">
        <v>13786789</v>
      </c>
      <c r="E688" s="85">
        <v>13814800</v>
      </c>
      <c r="F688" s="85">
        <v>8</v>
      </c>
      <c r="G688" s="85">
        <v>34</v>
      </c>
      <c r="H688" s="85" t="s">
        <v>2329</v>
      </c>
    </row>
    <row r="689" spans="1:8">
      <c r="A689" s="85" t="s">
        <v>3077</v>
      </c>
      <c r="B689" s="85" t="s">
        <v>3075</v>
      </c>
      <c r="C689" s="85">
        <v>6</v>
      </c>
      <c r="D689" s="85">
        <v>13924677</v>
      </c>
      <c r="E689" s="85">
        <v>13980533</v>
      </c>
      <c r="F689" s="85">
        <v>0</v>
      </c>
      <c r="G689" s="85">
        <v>24</v>
      </c>
      <c r="H689" s="85" t="s">
        <v>2325</v>
      </c>
    </row>
    <row r="690" spans="1:8">
      <c r="A690" s="85" t="s">
        <v>3078</v>
      </c>
      <c r="B690" s="85" t="s">
        <v>3075</v>
      </c>
      <c r="C690" s="85">
        <v>6</v>
      </c>
      <c r="D690" s="85">
        <v>14117872</v>
      </c>
      <c r="E690" s="85">
        <v>14137149</v>
      </c>
      <c r="F690" s="85">
        <v>0</v>
      </c>
      <c r="G690" s="85">
        <v>0</v>
      </c>
      <c r="H690" s="85" t="s">
        <v>2325</v>
      </c>
    </row>
    <row r="691" spans="1:8">
      <c r="A691" s="85" t="s">
        <v>3079</v>
      </c>
      <c r="B691" s="85" t="s">
        <v>3075</v>
      </c>
      <c r="C691" s="85">
        <v>6</v>
      </c>
      <c r="D691" s="85">
        <v>15246527</v>
      </c>
      <c r="E691" s="85">
        <v>15522252</v>
      </c>
      <c r="F691" s="85">
        <v>0</v>
      </c>
      <c r="G691" s="85">
        <v>0</v>
      </c>
      <c r="H691" s="85" t="s">
        <v>2325</v>
      </c>
    </row>
    <row r="692" spans="1:8">
      <c r="A692" s="85" t="s">
        <v>3080</v>
      </c>
      <c r="B692" s="85" t="s">
        <v>3075</v>
      </c>
      <c r="C692" s="85">
        <v>6</v>
      </c>
      <c r="D692" s="85">
        <v>15523032</v>
      </c>
      <c r="E692" s="85">
        <v>15663289</v>
      </c>
      <c r="F692" s="85">
        <v>0</v>
      </c>
      <c r="G692" s="85">
        <v>0</v>
      </c>
      <c r="H692" s="85" t="s">
        <v>2325</v>
      </c>
    </row>
    <row r="693" spans="1:8">
      <c r="A693" s="85" t="s">
        <v>3081</v>
      </c>
      <c r="B693" s="85" t="s">
        <v>3075</v>
      </c>
      <c r="C693" s="85">
        <v>6</v>
      </c>
      <c r="D693" s="85">
        <v>16238811</v>
      </c>
      <c r="E693" s="85">
        <v>16295780</v>
      </c>
      <c r="F693" s="85">
        <v>0</v>
      </c>
      <c r="G693" s="85">
        <v>0</v>
      </c>
      <c r="H693" s="85" t="s">
        <v>2325</v>
      </c>
    </row>
    <row r="694" spans="1:8">
      <c r="A694" s="85" t="s">
        <v>3082</v>
      </c>
      <c r="B694" s="85" t="s">
        <v>3083</v>
      </c>
      <c r="C694" s="85">
        <v>6</v>
      </c>
      <c r="D694" s="85">
        <v>25652464</v>
      </c>
      <c r="E694" s="85">
        <v>25702011</v>
      </c>
      <c r="F694" s="85">
        <v>0</v>
      </c>
      <c r="G694" s="85">
        <v>13</v>
      </c>
      <c r="H694" s="85" t="s">
        <v>2329</v>
      </c>
    </row>
    <row r="695" spans="1:8">
      <c r="A695" s="85" t="s">
        <v>3084</v>
      </c>
      <c r="B695" s="85" t="s">
        <v>3083</v>
      </c>
      <c r="C695" s="85">
        <v>6</v>
      </c>
      <c r="D695" s="85">
        <v>25912982</v>
      </c>
      <c r="E695" s="85">
        <v>25930946</v>
      </c>
      <c r="F695" s="85">
        <v>0</v>
      </c>
      <c r="G695" s="85">
        <v>0</v>
      </c>
      <c r="H695" s="85" t="s">
        <v>2325</v>
      </c>
    </row>
    <row r="696" spans="1:8">
      <c r="A696" s="85" t="s">
        <v>3085</v>
      </c>
      <c r="B696" s="85" t="s">
        <v>3083</v>
      </c>
      <c r="C696" s="85">
        <v>6</v>
      </c>
      <c r="D696" s="85">
        <v>25963030</v>
      </c>
      <c r="E696" s="85">
        <v>25987384</v>
      </c>
      <c r="F696" s="85">
        <v>0</v>
      </c>
      <c r="G696" s="85">
        <v>52</v>
      </c>
      <c r="H696" s="85" t="s">
        <v>2329</v>
      </c>
    </row>
    <row r="697" spans="1:8">
      <c r="A697" s="85" t="s">
        <v>3086</v>
      </c>
      <c r="B697" s="85" t="s">
        <v>3083</v>
      </c>
      <c r="C697" s="85">
        <v>6</v>
      </c>
      <c r="D697" s="85">
        <v>26017260</v>
      </c>
      <c r="E697" s="85">
        <v>26018040</v>
      </c>
      <c r="F697" s="85">
        <v>0</v>
      </c>
      <c r="G697" s="85">
        <v>0</v>
      </c>
      <c r="H697" s="85" t="s">
        <v>2325</v>
      </c>
    </row>
    <row r="698" spans="1:8">
      <c r="A698" s="85" t="s">
        <v>3087</v>
      </c>
      <c r="B698" s="85" t="s">
        <v>3083</v>
      </c>
      <c r="C698" s="85">
        <v>6</v>
      </c>
      <c r="D698" s="85">
        <v>26020718</v>
      </c>
      <c r="E698" s="85">
        <v>26021186</v>
      </c>
      <c r="F698" s="85">
        <v>0</v>
      </c>
      <c r="G698" s="85">
        <v>0</v>
      </c>
      <c r="H698" s="85" t="s">
        <v>2325</v>
      </c>
    </row>
    <row r="699" spans="1:8">
      <c r="A699" s="85" t="s">
        <v>3088</v>
      </c>
      <c r="B699" s="85" t="s">
        <v>3083</v>
      </c>
      <c r="C699" s="85">
        <v>6</v>
      </c>
      <c r="D699" s="85">
        <v>26021907</v>
      </c>
      <c r="E699" s="85">
        <v>26022278</v>
      </c>
      <c r="F699" s="85">
        <v>0</v>
      </c>
      <c r="G699" s="85">
        <v>4</v>
      </c>
      <c r="H699" s="85" t="s">
        <v>2325</v>
      </c>
    </row>
    <row r="700" spans="1:8">
      <c r="A700" s="85" t="s">
        <v>3089</v>
      </c>
      <c r="B700" s="85" t="s">
        <v>3083</v>
      </c>
      <c r="C700" s="85">
        <v>6</v>
      </c>
      <c r="D700" s="85">
        <v>26027124</v>
      </c>
      <c r="E700" s="85">
        <v>26027480</v>
      </c>
      <c r="F700" s="85">
        <v>0</v>
      </c>
      <c r="G700" s="85">
        <v>0</v>
      </c>
      <c r="H700" s="85" t="s">
        <v>2325</v>
      </c>
    </row>
    <row r="701" spans="1:8">
      <c r="A701" s="85" t="s">
        <v>3090</v>
      </c>
      <c r="B701" s="85" t="s">
        <v>3083</v>
      </c>
      <c r="C701" s="85">
        <v>6</v>
      </c>
      <c r="D701" s="85">
        <v>26031817</v>
      </c>
      <c r="E701" s="85">
        <v>26032288</v>
      </c>
      <c r="F701" s="85">
        <v>0</v>
      </c>
      <c r="G701" s="85">
        <v>0</v>
      </c>
      <c r="H701" s="85" t="s">
        <v>2325</v>
      </c>
    </row>
    <row r="702" spans="1:8">
      <c r="A702" s="85" t="s">
        <v>3091</v>
      </c>
      <c r="B702" s="85" t="s">
        <v>3083</v>
      </c>
      <c r="C702" s="85">
        <v>6</v>
      </c>
      <c r="D702" s="85">
        <v>26033320</v>
      </c>
      <c r="E702" s="85">
        <v>26033796</v>
      </c>
      <c r="F702" s="85">
        <v>0</v>
      </c>
      <c r="G702" s="85">
        <v>0</v>
      </c>
      <c r="H702" s="85" t="s">
        <v>2325</v>
      </c>
    </row>
    <row r="703" spans="1:8">
      <c r="A703" s="85" t="s">
        <v>3092</v>
      </c>
      <c r="B703" s="85" t="s">
        <v>3083</v>
      </c>
      <c r="C703" s="85">
        <v>6</v>
      </c>
      <c r="D703" s="85">
        <v>26055968</v>
      </c>
      <c r="E703" s="85">
        <v>26056699</v>
      </c>
      <c r="F703" s="85">
        <v>0</v>
      </c>
      <c r="G703" s="85">
        <v>3</v>
      </c>
      <c r="H703" s="85" t="s">
        <v>2329</v>
      </c>
    </row>
    <row r="704" spans="1:8">
      <c r="A704" s="85" t="s">
        <v>3093</v>
      </c>
      <c r="B704" s="85" t="s">
        <v>3083</v>
      </c>
      <c r="C704" s="85">
        <v>6</v>
      </c>
      <c r="D704" s="85">
        <v>26087509</v>
      </c>
      <c r="E704" s="85">
        <v>26098571</v>
      </c>
      <c r="F704" s="85">
        <v>0</v>
      </c>
      <c r="G704" s="85">
        <v>0</v>
      </c>
      <c r="H704" s="85" t="s">
        <v>2325</v>
      </c>
    </row>
    <row r="705" spans="1:8">
      <c r="A705" s="85" t="s">
        <v>3094</v>
      </c>
      <c r="B705" s="85" t="s">
        <v>3083</v>
      </c>
      <c r="C705" s="85">
        <v>6</v>
      </c>
      <c r="D705" s="85">
        <v>26104104</v>
      </c>
      <c r="E705" s="85">
        <v>26104518</v>
      </c>
      <c r="F705" s="85">
        <v>0</v>
      </c>
      <c r="G705" s="85">
        <v>0</v>
      </c>
      <c r="H705" s="85" t="s">
        <v>2325</v>
      </c>
    </row>
    <row r="706" spans="1:8">
      <c r="A706" s="85" t="s">
        <v>3095</v>
      </c>
      <c r="B706" s="85" t="s">
        <v>3083</v>
      </c>
      <c r="C706" s="85">
        <v>6</v>
      </c>
      <c r="D706" s="85">
        <v>26107640</v>
      </c>
      <c r="E706" s="85">
        <v>26108364</v>
      </c>
      <c r="F706" s="85">
        <v>0</v>
      </c>
      <c r="G706" s="85">
        <v>0</v>
      </c>
      <c r="H706" s="85" t="s">
        <v>2325</v>
      </c>
    </row>
    <row r="707" spans="1:8">
      <c r="A707" s="85" t="s">
        <v>3096</v>
      </c>
      <c r="B707" s="85" t="s">
        <v>3083</v>
      </c>
      <c r="C707" s="85">
        <v>6</v>
      </c>
      <c r="D707" s="85">
        <v>26158349</v>
      </c>
      <c r="E707" s="85">
        <v>26171577</v>
      </c>
      <c r="F707" s="85">
        <v>0</v>
      </c>
      <c r="G707" s="85">
        <v>19</v>
      </c>
      <c r="H707" s="85" t="s">
        <v>2329</v>
      </c>
    </row>
    <row r="708" spans="1:8">
      <c r="A708" s="85" t="s">
        <v>3097</v>
      </c>
      <c r="B708" s="85" t="s">
        <v>3083</v>
      </c>
      <c r="C708" s="85">
        <v>6</v>
      </c>
      <c r="D708" s="85">
        <v>26183958</v>
      </c>
      <c r="E708" s="85">
        <v>26184454</v>
      </c>
      <c r="F708" s="85">
        <v>0</v>
      </c>
      <c r="G708" s="85">
        <v>0</v>
      </c>
      <c r="H708" s="85" t="s">
        <v>2325</v>
      </c>
    </row>
    <row r="709" spans="1:8">
      <c r="A709" s="85" t="s">
        <v>3098</v>
      </c>
      <c r="B709" s="85" t="s">
        <v>3083</v>
      </c>
      <c r="C709" s="85">
        <v>6</v>
      </c>
      <c r="D709" s="85">
        <v>26188938</v>
      </c>
      <c r="E709" s="85">
        <v>26189304</v>
      </c>
      <c r="F709" s="85">
        <v>0</v>
      </c>
      <c r="G709" s="85">
        <v>0</v>
      </c>
      <c r="H709" s="85" t="s">
        <v>2325</v>
      </c>
    </row>
    <row r="710" spans="1:8">
      <c r="A710" s="85" t="s">
        <v>3099</v>
      </c>
      <c r="B710" s="85" t="s">
        <v>3083</v>
      </c>
      <c r="C710" s="85">
        <v>6</v>
      </c>
      <c r="D710" s="85">
        <v>26197068</v>
      </c>
      <c r="E710" s="85">
        <v>26199521</v>
      </c>
      <c r="F710" s="85">
        <v>0</v>
      </c>
      <c r="G710" s="85">
        <v>0</v>
      </c>
      <c r="H710" s="85" t="s">
        <v>2325</v>
      </c>
    </row>
    <row r="711" spans="1:8">
      <c r="A711" s="85" t="s">
        <v>3100</v>
      </c>
      <c r="B711" s="85" t="s">
        <v>3083</v>
      </c>
      <c r="C711" s="85">
        <v>6</v>
      </c>
      <c r="D711" s="85">
        <v>26199079</v>
      </c>
      <c r="E711" s="85">
        <v>26199471</v>
      </c>
      <c r="F711" s="85">
        <v>0</v>
      </c>
      <c r="G711" s="85">
        <v>0</v>
      </c>
      <c r="H711" s="85" t="s">
        <v>2325</v>
      </c>
    </row>
    <row r="712" spans="1:8">
      <c r="A712" s="85" t="s">
        <v>3101</v>
      </c>
      <c r="B712" s="85" t="s">
        <v>3083</v>
      </c>
      <c r="C712" s="85">
        <v>6</v>
      </c>
      <c r="D712" s="85">
        <v>26199748</v>
      </c>
      <c r="E712" s="85">
        <v>26200942</v>
      </c>
      <c r="F712" s="85">
        <v>0</v>
      </c>
      <c r="G712" s="85">
        <v>0</v>
      </c>
      <c r="H712" s="85" t="s">
        <v>2325</v>
      </c>
    </row>
    <row r="713" spans="1:8">
      <c r="A713" s="85" t="s">
        <v>3102</v>
      </c>
      <c r="B713" s="85" t="s">
        <v>3083</v>
      </c>
      <c r="C713" s="85">
        <v>6</v>
      </c>
      <c r="D713" s="85">
        <v>26204858</v>
      </c>
      <c r="E713" s="85">
        <v>26206266</v>
      </c>
      <c r="F713" s="85">
        <v>0</v>
      </c>
      <c r="G713" s="85">
        <v>0</v>
      </c>
      <c r="H713" s="85" t="s">
        <v>2325</v>
      </c>
    </row>
    <row r="714" spans="1:8">
      <c r="A714" s="85" t="s">
        <v>3103</v>
      </c>
      <c r="B714" s="85" t="s">
        <v>3083</v>
      </c>
      <c r="C714" s="85">
        <v>6</v>
      </c>
      <c r="D714" s="85">
        <v>26216428</v>
      </c>
      <c r="E714" s="85">
        <v>26216872</v>
      </c>
      <c r="F714" s="85">
        <v>0</v>
      </c>
      <c r="G714" s="85">
        <v>0</v>
      </c>
      <c r="H714" s="85" t="s">
        <v>2325</v>
      </c>
    </row>
    <row r="715" spans="1:8">
      <c r="A715" s="85" t="s">
        <v>3104</v>
      </c>
      <c r="B715" s="85" t="s">
        <v>3083</v>
      </c>
      <c r="C715" s="85">
        <v>6</v>
      </c>
      <c r="D715" s="85">
        <v>26217165</v>
      </c>
      <c r="E715" s="85">
        <v>26217711</v>
      </c>
      <c r="F715" s="85">
        <v>0</v>
      </c>
      <c r="G715" s="85">
        <v>0</v>
      </c>
      <c r="H715" s="85" t="s">
        <v>2325</v>
      </c>
    </row>
    <row r="716" spans="1:8">
      <c r="A716" s="85" t="s">
        <v>3105</v>
      </c>
      <c r="B716" s="85" t="s">
        <v>3083</v>
      </c>
      <c r="C716" s="85">
        <v>6</v>
      </c>
      <c r="D716" s="85">
        <v>26225383</v>
      </c>
      <c r="E716" s="85">
        <v>26225844</v>
      </c>
      <c r="F716" s="85">
        <v>0</v>
      </c>
      <c r="G716" s="85">
        <v>50</v>
      </c>
      <c r="H716" s="85" t="s">
        <v>2325</v>
      </c>
    </row>
    <row r="717" spans="1:8">
      <c r="A717" s="85" t="s">
        <v>3106</v>
      </c>
      <c r="B717" s="85" t="s">
        <v>3083</v>
      </c>
      <c r="C717" s="85">
        <v>6</v>
      </c>
      <c r="D717" s="85">
        <v>26234440</v>
      </c>
      <c r="E717" s="85">
        <v>26235216</v>
      </c>
      <c r="F717" s="85">
        <v>0</v>
      </c>
      <c r="G717" s="85">
        <v>0</v>
      </c>
      <c r="H717" s="85" t="s">
        <v>2325</v>
      </c>
    </row>
    <row r="718" spans="1:8">
      <c r="A718" s="85" t="s">
        <v>3107</v>
      </c>
      <c r="B718" s="85" t="s">
        <v>3083</v>
      </c>
      <c r="C718" s="85">
        <v>6</v>
      </c>
      <c r="D718" s="85">
        <v>26240561</v>
      </c>
      <c r="E718" s="85">
        <v>26240976</v>
      </c>
      <c r="F718" s="85">
        <v>0</v>
      </c>
      <c r="G718" s="85">
        <v>0</v>
      </c>
      <c r="H718" s="85" t="s">
        <v>2325</v>
      </c>
    </row>
    <row r="719" spans="1:8">
      <c r="A719" s="85" t="s">
        <v>3108</v>
      </c>
      <c r="B719" s="85" t="s">
        <v>3083</v>
      </c>
      <c r="C719" s="85">
        <v>6</v>
      </c>
      <c r="D719" s="85">
        <v>26246886</v>
      </c>
      <c r="E719" s="85">
        <v>26247259</v>
      </c>
      <c r="F719" s="85">
        <v>3</v>
      </c>
      <c r="G719" s="85">
        <v>0</v>
      </c>
      <c r="H719" s="85" t="s">
        <v>2325</v>
      </c>
    </row>
    <row r="720" spans="1:8">
      <c r="A720" s="85" t="s">
        <v>3109</v>
      </c>
      <c r="B720" s="85" t="s">
        <v>3083</v>
      </c>
      <c r="C720" s="85">
        <v>6</v>
      </c>
      <c r="D720" s="85">
        <v>26250370</v>
      </c>
      <c r="E720" s="85">
        <v>26250835</v>
      </c>
      <c r="F720" s="85">
        <v>3</v>
      </c>
      <c r="G720" s="85">
        <v>0</v>
      </c>
      <c r="H720" s="85" t="s">
        <v>2325</v>
      </c>
    </row>
    <row r="721" spans="1:8">
      <c r="A721" s="85" t="s">
        <v>3110</v>
      </c>
      <c r="B721" s="85" t="s">
        <v>3083</v>
      </c>
      <c r="C721" s="85">
        <v>6</v>
      </c>
      <c r="D721" s="85">
        <v>26251879</v>
      </c>
      <c r="E721" s="85">
        <v>26252303</v>
      </c>
      <c r="F721" s="85">
        <v>3</v>
      </c>
      <c r="G721" s="85">
        <v>0</v>
      </c>
      <c r="H721" s="85" t="s">
        <v>2325</v>
      </c>
    </row>
    <row r="722" spans="1:8">
      <c r="A722" s="85" t="s">
        <v>3111</v>
      </c>
      <c r="B722" s="85" t="s">
        <v>3083</v>
      </c>
      <c r="C722" s="85">
        <v>6</v>
      </c>
      <c r="D722" s="85">
        <v>26271146</v>
      </c>
      <c r="E722" s="85">
        <v>26271612</v>
      </c>
      <c r="F722" s="85">
        <v>12</v>
      </c>
      <c r="G722" s="85">
        <v>0</v>
      </c>
      <c r="H722" s="85" t="s">
        <v>2325</v>
      </c>
    </row>
    <row r="723" spans="1:8">
      <c r="A723" s="85" t="s">
        <v>3112</v>
      </c>
      <c r="B723" s="85" t="s">
        <v>3083</v>
      </c>
      <c r="C723" s="85">
        <v>6</v>
      </c>
      <c r="D723" s="85">
        <v>26273144</v>
      </c>
      <c r="E723" s="85">
        <v>26273622</v>
      </c>
      <c r="F723" s="85">
        <v>12</v>
      </c>
      <c r="G723" s="85">
        <v>0</v>
      </c>
      <c r="H723" s="85" t="s">
        <v>2325</v>
      </c>
    </row>
    <row r="724" spans="1:8">
      <c r="A724" s="85" t="s">
        <v>3113</v>
      </c>
      <c r="B724" s="85" t="s">
        <v>3083</v>
      </c>
      <c r="C724" s="85">
        <v>6</v>
      </c>
      <c r="D724" s="85">
        <v>26281283</v>
      </c>
      <c r="E724" s="85">
        <v>26285762</v>
      </c>
      <c r="F724" s="85">
        <v>29</v>
      </c>
      <c r="G724" s="85">
        <v>53</v>
      </c>
      <c r="H724" s="85" t="s">
        <v>2325</v>
      </c>
    </row>
    <row r="725" spans="1:8">
      <c r="A725" s="85" t="s">
        <v>3114</v>
      </c>
      <c r="B725" s="85" t="s">
        <v>3083</v>
      </c>
      <c r="C725" s="85">
        <v>6</v>
      </c>
      <c r="D725" s="85">
        <v>26365387</v>
      </c>
      <c r="E725" s="85">
        <v>26378546</v>
      </c>
      <c r="F725" s="85">
        <v>0</v>
      </c>
      <c r="G725" s="85">
        <v>224</v>
      </c>
      <c r="H725" s="85" t="s">
        <v>2325</v>
      </c>
    </row>
    <row r="726" spans="1:8">
      <c r="A726" s="85" t="s">
        <v>3115</v>
      </c>
      <c r="B726" s="85" t="s">
        <v>3083</v>
      </c>
      <c r="C726" s="85">
        <v>6</v>
      </c>
      <c r="D726" s="85">
        <v>26383324</v>
      </c>
      <c r="E726" s="85">
        <v>26395102</v>
      </c>
      <c r="F726" s="85">
        <v>0</v>
      </c>
      <c r="G726" s="85">
        <v>192</v>
      </c>
      <c r="H726" s="85" t="s">
        <v>2325</v>
      </c>
    </row>
    <row r="727" spans="1:8">
      <c r="A727" s="85" t="s">
        <v>3116</v>
      </c>
      <c r="B727" s="85" t="s">
        <v>3083</v>
      </c>
      <c r="C727" s="85">
        <v>6</v>
      </c>
      <c r="D727" s="85">
        <v>26402465</v>
      </c>
      <c r="E727" s="85">
        <v>26415444</v>
      </c>
      <c r="F727" s="85">
        <v>0</v>
      </c>
      <c r="G727" s="85">
        <v>174</v>
      </c>
      <c r="H727" s="85" t="s">
        <v>2325</v>
      </c>
    </row>
    <row r="728" spans="1:8">
      <c r="A728" s="85" t="s">
        <v>3117</v>
      </c>
      <c r="B728" s="85" t="s">
        <v>3083</v>
      </c>
      <c r="C728" s="85">
        <v>6</v>
      </c>
      <c r="D728" s="85">
        <v>26440700</v>
      </c>
      <c r="E728" s="85">
        <v>26453643</v>
      </c>
      <c r="F728" s="85">
        <v>0</v>
      </c>
      <c r="G728" s="85">
        <v>182</v>
      </c>
      <c r="H728" s="85" t="s">
        <v>2325</v>
      </c>
    </row>
    <row r="729" spans="1:8">
      <c r="A729" s="85" t="s">
        <v>3118</v>
      </c>
      <c r="B729" s="85" t="s">
        <v>3083</v>
      </c>
      <c r="C729" s="85">
        <v>6</v>
      </c>
      <c r="D729" s="85">
        <v>26458150</v>
      </c>
      <c r="E729" s="85">
        <v>26476849</v>
      </c>
      <c r="F729" s="85">
        <v>0</v>
      </c>
      <c r="G729" s="85">
        <v>174</v>
      </c>
      <c r="H729" s="85" t="s">
        <v>2325</v>
      </c>
    </row>
    <row r="730" spans="1:8">
      <c r="A730" s="85" t="s">
        <v>3119</v>
      </c>
      <c r="B730" s="85" t="s">
        <v>3083</v>
      </c>
      <c r="C730" s="85">
        <v>6</v>
      </c>
      <c r="D730" s="85">
        <v>26501449</v>
      </c>
      <c r="E730" s="85">
        <v>26510650</v>
      </c>
      <c r="F730" s="85">
        <v>25</v>
      </c>
      <c r="G730" s="85">
        <v>8</v>
      </c>
      <c r="H730" s="85" t="s">
        <v>2325</v>
      </c>
    </row>
    <row r="731" spans="1:8">
      <c r="A731" s="85" t="s">
        <v>3120</v>
      </c>
      <c r="B731" s="85" t="s">
        <v>3083</v>
      </c>
      <c r="C731" s="85">
        <v>6</v>
      </c>
      <c r="D731" s="85">
        <v>26538633</v>
      </c>
      <c r="E731" s="85">
        <v>26546482</v>
      </c>
      <c r="F731" s="85">
        <v>40</v>
      </c>
      <c r="G731" s="85">
        <v>201</v>
      </c>
      <c r="H731" s="85" t="s">
        <v>2325</v>
      </c>
    </row>
    <row r="732" spans="1:8">
      <c r="A732" s="85" t="s">
        <v>3121</v>
      </c>
      <c r="B732" s="85" t="s">
        <v>3083</v>
      </c>
      <c r="C732" s="85">
        <v>6</v>
      </c>
      <c r="D732" s="85">
        <v>26597180</v>
      </c>
      <c r="E732" s="85">
        <v>26600278</v>
      </c>
      <c r="F732" s="85">
        <v>7</v>
      </c>
      <c r="G732" s="85">
        <v>101</v>
      </c>
      <c r="H732" s="85" t="s">
        <v>2325</v>
      </c>
    </row>
    <row r="733" spans="1:8">
      <c r="A733" s="85" t="s">
        <v>3122</v>
      </c>
      <c r="B733" s="85" t="s">
        <v>3083</v>
      </c>
      <c r="C733" s="85">
        <v>6</v>
      </c>
      <c r="D733" s="85">
        <v>26636518</v>
      </c>
      <c r="E733" s="85">
        <v>26659980</v>
      </c>
      <c r="F733" s="85">
        <v>33</v>
      </c>
      <c r="G733" s="85">
        <v>216</v>
      </c>
      <c r="H733" s="85" t="s">
        <v>2325</v>
      </c>
    </row>
    <row r="734" spans="1:8">
      <c r="A734" s="85" t="s">
        <v>3123</v>
      </c>
      <c r="B734" s="85" t="s">
        <v>3083</v>
      </c>
      <c r="C734" s="85">
        <v>6</v>
      </c>
      <c r="D734" s="85">
        <v>27093676</v>
      </c>
      <c r="E734" s="85">
        <v>27100541</v>
      </c>
      <c r="F734" s="85">
        <v>0</v>
      </c>
      <c r="G734" s="85">
        <v>0</v>
      </c>
      <c r="H734" s="85" t="s">
        <v>2325</v>
      </c>
    </row>
    <row r="735" spans="1:8">
      <c r="A735" s="85" t="s">
        <v>3124</v>
      </c>
      <c r="B735" s="85" t="s">
        <v>3083</v>
      </c>
      <c r="C735" s="85">
        <v>6</v>
      </c>
      <c r="D735" s="85">
        <v>27100832</v>
      </c>
      <c r="E735" s="85">
        <v>27103070</v>
      </c>
      <c r="F735" s="85">
        <v>0</v>
      </c>
      <c r="G735" s="85">
        <v>0</v>
      </c>
      <c r="H735" s="85" t="s">
        <v>2325</v>
      </c>
    </row>
    <row r="736" spans="1:8">
      <c r="A736" s="85" t="s">
        <v>3125</v>
      </c>
      <c r="B736" s="85" t="s">
        <v>3083</v>
      </c>
      <c r="C736" s="85">
        <v>6</v>
      </c>
      <c r="D736" s="85">
        <v>27106073</v>
      </c>
      <c r="E736" s="85">
        <v>27114619</v>
      </c>
      <c r="F736" s="85">
        <v>0</v>
      </c>
      <c r="G736" s="85">
        <v>177</v>
      </c>
      <c r="H736" s="85" t="s">
        <v>2325</v>
      </c>
    </row>
    <row r="737" spans="1:8">
      <c r="A737" s="85" t="s">
        <v>3126</v>
      </c>
      <c r="B737" s="85" t="s">
        <v>3083</v>
      </c>
      <c r="C737" s="85">
        <v>6</v>
      </c>
      <c r="D737" s="85">
        <v>27107076</v>
      </c>
      <c r="E737" s="85">
        <v>27108418</v>
      </c>
      <c r="F737" s="85">
        <v>0</v>
      </c>
      <c r="G737" s="85">
        <v>0</v>
      </c>
      <c r="H737" s="85" t="s">
        <v>2325</v>
      </c>
    </row>
    <row r="738" spans="1:8">
      <c r="A738" s="85" t="s">
        <v>3127</v>
      </c>
      <c r="B738" s="85" t="s">
        <v>3083</v>
      </c>
      <c r="C738" s="85">
        <v>6</v>
      </c>
      <c r="D738" s="85">
        <v>27114861</v>
      </c>
      <c r="E738" s="85">
        <v>27115317</v>
      </c>
      <c r="F738" s="85">
        <v>0</v>
      </c>
      <c r="G738" s="85">
        <v>0</v>
      </c>
      <c r="H738" s="85" t="s">
        <v>2325</v>
      </c>
    </row>
    <row r="739" spans="1:8">
      <c r="A739" s="85" t="s">
        <v>3128</v>
      </c>
      <c r="B739" s="85" t="s">
        <v>3083</v>
      </c>
      <c r="C739" s="85">
        <v>6</v>
      </c>
      <c r="D739" s="85">
        <v>27215480</v>
      </c>
      <c r="E739" s="85">
        <v>27224403</v>
      </c>
      <c r="F739" s="85">
        <v>0</v>
      </c>
      <c r="G739" s="85">
        <v>190</v>
      </c>
      <c r="H739" s="85" t="s">
        <v>2325</v>
      </c>
    </row>
    <row r="740" spans="1:8">
      <c r="A740" s="85" t="s">
        <v>3129</v>
      </c>
      <c r="B740" s="85" t="s">
        <v>3083</v>
      </c>
      <c r="C740" s="85">
        <v>6</v>
      </c>
      <c r="D740" s="85">
        <v>27253682</v>
      </c>
      <c r="E740" s="85">
        <v>27279949</v>
      </c>
      <c r="F740" s="85">
        <v>0</v>
      </c>
      <c r="G740" s="85">
        <v>0</v>
      </c>
      <c r="H740" s="85" t="s">
        <v>2325</v>
      </c>
    </row>
    <row r="741" spans="1:8">
      <c r="A741" s="85" t="s">
        <v>3130</v>
      </c>
      <c r="B741" s="85" t="s">
        <v>3083</v>
      </c>
      <c r="C741" s="85">
        <v>6</v>
      </c>
      <c r="D741" s="85">
        <v>27418522</v>
      </c>
      <c r="E741" s="85">
        <v>27440897</v>
      </c>
      <c r="F741" s="85">
        <v>0</v>
      </c>
      <c r="G741" s="85">
        <v>0</v>
      </c>
      <c r="H741" s="85" t="s">
        <v>2325</v>
      </c>
    </row>
    <row r="742" spans="1:8">
      <c r="A742" s="85" t="s">
        <v>3131</v>
      </c>
      <c r="B742" s="85" t="s">
        <v>3083</v>
      </c>
      <c r="C742" s="85">
        <v>6</v>
      </c>
      <c r="D742" s="85">
        <v>27775257</v>
      </c>
      <c r="E742" s="85">
        <v>27775709</v>
      </c>
      <c r="F742" s="85">
        <v>0</v>
      </c>
      <c r="G742" s="85">
        <v>0</v>
      </c>
      <c r="H742" s="85" t="s">
        <v>2325</v>
      </c>
    </row>
    <row r="743" spans="1:8">
      <c r="A743" s="85" t="s">
        <v>3132</v>
      </c>
      <c r="B743" s="85" t="s">
        <v>3083</v>
      </c>
      <c r="C743" s="85">
        <v>6</v>
      </c>
      <c r="D743" s="85">
        <v>27775899</v>
      </c>
      <c r="E743" s="85">
        <v>27776429</v>
      </c>
      <c r="F743" s="85">
        <v>0</v>
      </c>
      <c r="G743" s="85">
        <v>0</v>
      </c>
      <c r="H743" s="85" t="s">
        <v>2325</v>
      </c>
    </row>
    <row r="744" spans="1:8">
      <c r="A744" s="85" t="s">
        <v>3133</v>
      </c>
      <c r="B744" s="85" t="s">
        <v>3083</v>
      </c>
      <c r="C744" s="85">
        <v>6</v>
      </c>
      <c r="D744" s="85">
        <v>27777842</v>
      </c>
      <c r="E744" s="85">
        <v>27778314</v>
      </c>
      <c r="F744" s="85">
        <v>0</v>
      </c>
      <c r="G744" s="85">
        <v>0</v>
      </c>
      <c r="H744" s="85" t="s">
        <v>2325</v>
      </c>
    </row>
    <row r="745" spans="1:8">
      <c r="A745" s="85" t="s">
        <v>3134</v>
      </c>
      <c r="B745" s="85" t="s">
        <v>3083</v>
      </c>
      <c r="C745" s="85">
        <v>6</v>
      </c>
      <c r="D745" s="85">
        <v>27782112</v>
      </c>
      <c r="E745" s="85">
        <v>27782607</v>
      </c>
      <c r="F745" s="85">
        <v>0</v>
      </c>
      <c r="G745" s="85">
        <v>0</v>
      </c>
      <c r="H745" s="85" t="s">
        <v>2325</v>
      </c>
    </row>
    <row r="746" spans="1:8">
      <c r="A746" s="85" t="s">
        <v>3135</v>
      </c>
      <c r="B746" s="85" t="s">
        <v>3083</v>
      </c>
      <c r="C746" s="85">
        <v>6</v>
      </c>
      <c r="D746" s="85">
        <v>27782822</v>
      </c>
      <c r="E746" s="85">
        <v>27783267</v>
      </c>
      <c r="F746" s="85">
        <v>0</v>
      </c>
      <c r="G746" s="85">
        <v>0</v>
      </c>
      <c r="H746" s="85" t="s">
        <v>2325</v>
      </c>
    </row>
    <row r="747" spans="1:8">
      <c r="A747" s="85" t="s">
        <v>3136</v>
      </c>
      <c r="B747" s="85" t="s">
        <v>3083</v>
      </c>
      <c r="C747" s="85">
        <v>6</v>
      </c>
      <c r="D747" s="85">
        <v>27791884</v>
      </c>
      <c r="E747" s="85">
        <v>27792257</v>
      </c>
      <c r="F747" s="85">
        <v>0</v>
      </c>
      <c r="G747" s="85">
        <v>0</v>
      </c>
      <c r="H747" s="85" t="s">
        <v>2325</v>
      </c>
    </row>
    <row r="748" spans="1:8">
      <c r="A748" s="85" t="s">
        <v>3137</v>
      </c>
      <c r="B748" s="85" t="s">
        <v>3083</v>
      </c>
      <c r="C748" s="85">
        <v>6</v>
      </c>
      <c r="D748" s="85">
        <v>27798952</v>
      </c>
      <c r="E748" s="85">
        <v>27799305</v>
      </c>
      <c r="F748" s="85">
        <v>0</v>
      </c>
      <c r="G748" s="85">
        <v>0</v>
      </c>
      <c r="H748" s="85" t="s">
        <v>2325</v>
      </c>
    </row>
    <row r="749" spans="1:8">
      <c r="A749" s="85" t="s">
        <v>3138</v>
      </c>
      <c r="B749" s="85" t="s">
        <v>3083</v>
      </c>
      <c r="C749" s="85">
        <v>6</v>
      </c>
      <c r="D749" s="85">
        <v>27805658</v>
      </c>
      <c r="E749" s="85">
        <v>27806117</v>
      </c>
      <c r="F749" s="85">
        <v>0</v>
      </c>
      <c r="G749" s="85">
        <v>0</v>
      </c>
      <c r="H749" s="85" t="s">
        <v>2325</v>
      </c>
    </row>
    <row r="750" spans="1:8">
      <c r="A750" s="85" t="s">
        <v>3139</v>
      </c>
      <c r="B750" s="85" t="s">
        <v>3083</v>
      </c>
      <c r="C750" s="85">
        <v>6</v>
      </c>
      <c r="D750" s="85">
        <v>27806323</v>
      </c>
      <c r="E750" s="85">
        <v>27823487</v>
      </c>
      <c r="F750" s="85">
        <v>0</v>
      </c>
      <c r="G750" s="85">
        <v>0</v>
      </c>
      <c r="H750" s="85" t="s">
        <v>2325</v>
      </c>
    </row>
    <row r="751" spans="1:8">
      <c r="A751" s="85" t="s">
        <v>3140</v>
      </c>
      <c r="B751" s="85" t="s">
        <v>3083</v>
      </c>
      <c r="C751" s="85">
        <v>6</v>
      </c>
      <c r="D751" s="85">
        <v>27833034</v>
      </c>
      <c r="E751" s="85">
        <v>27833606</v>
      </c>
      <c r="F751" s="85">
        <v>0</v>
      </c>
      <c r="G751" s="85">
        <v>0</v>
      </c>
      <c r="H751" s="85" t="s">
        <v>2325</v>
      </c>
    </row>
    <row r="752" spans="1:8">
      <c r="A752" s="85" t="s">
        <v>3141</v>
      </c>
      <c r="B752" s="85" t="s">
        <v>3083</v>
      </c>
      <c r="C752" s="85">
        <v>6</v>
      </c>
      <c r="D752" s="85">
        <v>27834570</v>
      </c>
      <c r="E752" s="85">
        <v>27835359</v>
      </c>
      <c r="F752" s="85">
        <v>0</v>
      </c>
      <c r="G752" s="85">
        <v>0</v>
      </c>
      <c r="H752" s="85" t="s">
        <v>2325</v>
      </c>
    </row>
    <row r="753" spans="1:8">
      <c r="A753" s="85" t="s">
        <v>3142</v>
      </c>
      <c r="B753" s="85" t="s">
        <v>3083</v>
      </c>
      <c r="C753" s="85">
        <v>6</v>
      </c>
      <c r="D753" s="85">
        <v>27839623</v>
      </c>
      <c r="E753" s="85">
        <v>27840099</v>
      </c>
      <c r="F753" s="85">
        <v>0</v>
      </c>
      <c r="G753" s="85">
        <v>0</v>
      </c>
      <c r="H753" s="85" t="s">
        <v>2325</v>
      </c>
    </row>
    <row r="754" spans="1:8">
      <c r="A754" s="85" t="s">
        <v>3143</v>
      </c>
      <c r="B754" s="85" t="s">
        <v>3083</v>
      </c>
      <c r="C754" s="85">
        <v>6</v>
      </c>
      <c r="D754" s="85">
        <v>27840926</v>
      </c>
      <c r="E754" s="85">
        <v>27841289</v>
      </c>
      <c r="F754" s="85">
        <v>0</v>
      </c>
      <c r="G754" s="85">
        <v>0</v>
      </c>
      <c r="H754" s="85" t="s">
        <v>2325</v>
      </c>
    </row>
    <row r="755" spans="1:8">
      <c r="A755" s="85" t="s">
        <v>3144</v>
      </c>
      <c r="B755" s="85" t="s">
        <v>3083</v>
      </c>
      <c r="C755" s="85">
        <v>6</v>
      </c>
      <c r="D755" s="85">
        <v>27858093</v>
      </c>
      <c r="E755" s="85">
        <v>27860884</v>
      </c>
      <c r="F755" s="85">
        <v>0</v>
      </c>
      <c r="G755" s="85">
        <v>0</v>
      </c>
      <c r="H755" s="85" t="s">
        <v>2325</v>
      </c>
    </row>
    <row r="756" spans="1:8">
      <c r="A756" s="85" t="s">
        <v>3145</v>
      </c>
      <c r="B756" s="85" t="s">
        <v>3083</v>
      </c>
      <c r="C756" s="85">
        <v>6</v>
      </c>
      <c r="D756" s="85">
        <v>27860477</v>
      </c>
      <c r="E756" s="85">
        <v>27860963</v>
      </c>
      <c r="F756" s="85">
        <v>0</v>
      </c>
      <c r="G756" s="85">
        <v>0</v>
      </c>
      <c r="H756" s="85" t="s">
        <v>2325</v>
      </c>
    </row>
    <row r="757" spans="1:8">
      <c r="A757" s="85" t="s">
        <v>3146</v>
      </c>
      <c r="B757" s="85" t="s">
        <v>3083</v>
      </c>
      <c r="C757" s="85">
        <v>6</v>
      </c>
      <c r="D757" s="85">
        <v>27861203</v>
      </c>
      <c r="E757" s="85">
        <v>27861669</v>
      </c>
      <c r="F757" s="85">
        <v>0</v>
      </c>
      <c r="G757" s="85">
        <v>0</v>
      </c>
      <c r="H757" s="85" t="s">
        <v>2325</v>
      </c>
    </row>
    <row r="758" spans="1:8">
      <c r="A758" s="85" t="s">
        <v>3147</v>
      </c>
      <c r="B758" s="85" t="s">
        <v>3083</v>
      </c>
      <c r="C758" s="85">
        <v>6</v>
      </c>
      <c r="D758" s="85">
        <v>27878963</v>
      </c>
      <c r="E758" s="85">
        <v>27880174</v>
      </c>
      <c r="F758" s="85">
        <v>0</v>
      </c>
      <c r="G758" s="85">
        <v>0</v>
      </c>
      <c r="H758" s="85" t="s">
        <v>2325</v>
      </c>
    </row>
    <row r="759" spans="1:8">
      <c r="A759" s="85" t="s">
        <v>3148</v>
      </c>
      <c r="B759" s="85" t="s">
        <v>3083</v>
      </c>
      <c r="C759" s="85">
        <v>6</v>
      </c>
      <c r="D759" s="85">
        <v>27925019</v>
      </c>
      <c r="E759" s="85">
        <v>27925960</v>
      </c>
      <c r="F759" s="85">
        <v>0</v>
      </c>
      <c r="G759" s="85">
        <v>0</v>
      </c>
      <c r="H759" s="85" t="s">
        <v>2325</v>
      </c>
    </row>
    <row r="760" spans="1:8">
      <c r="A760" s="85" t="s">
        <v>3149</v>
      </c>
      <c r="B760" s="85" t="s">
        <v>3083</v>
      </c>
      <c r="C760" s="85">
        <v>6</v>
      </c>
      <c r="D760" s="85">
        <v>28092338</v>
      </c>
      <c r="E760" s="85">
        <v>28097860</v>
      </c>
      <c r="F760" s="85">
        <v>0</v>
      </c>
      <c r="G760" s="85">
        <v>0</v>
      </c>
      <c r="H760" s="85" t="s">
        <v>2325</v>
      </c>
    </row>
    <row r="761" spans="1:8">
      <c r="A761" s="85" t="s">
        <v>3150</v>
      </c>
      <c r="B761" s="85" t="s">
        <v>3083</v>
      </c>
      <c r="C761" s="85">
        <v>6</v>
      </c>
      <c r="D761" s="85">
        <v>28109688</v>
      </c>
      <c r="E761" s="85">
        <v>28127250</v>
      </c>
      <c r="F761" s="85">
        <v>0</v>
      </c>
      <c r="G761" s="85">
        <v>0</v>
      </c>
      <c r="H761" s="85" t="s">
        <v>2325</v>
      </c>
    </row>
    <row r="762" spans="1:8">
      <c r="A762" s="85" t="s">
        <v>3151</v>
      </c>
      <c r="B762" s="85" t="s">
        <v>3083</v>
      </c>
      <c r="C762" s="85">
        <v>6</v>
      </c>
      <c r="D762" s="85">
        <v>28192664</v>
      </c>
      <c r="E762" s="85">
        <v>28201260</v>
      </c>
      <c r="F762" s="85">
        <v>0</v>
      </c>
      <c r="G762" s="85">
        <v>0</v>
      </c>
      <c r="H762" s="85" t="s">
        <v>2325</v>
      </c>
    </row>
    <row r="763" spans="1:8">
      <c r="A763" s="85" t="s">
        <v>3152</v>
      </c>
      <c r="B763" s="85" t="s">
        <v>3083</v>
      </c>
      <c r="C763" s="85">
        <v>6</v>
      </c>
      <c r="D763" s="85">
        <v>28212401</v>
      </c>
      <c r="E763" s="85">
        <v>28227011</v>
      </c>
      <c r="F763" s="85">
        <v>0</v>
      </c>
      <c r="G763" s="85">
        <v>0</v>
      </c>
      <c r="H763" s="85" t="s">
        <v>2325</v>
      </c>
    </row>
    <row r="764" spans="1:8">
      <c r="A764" s="85" t="s">
        <v>3153</v>
      </c>
      <c r="B764" s="85" t="s">
        <v>3083</v>
      </c>
      <c r="C764" s="85">
        <v>6</v>
      </c>
      <c r="D764" s="85">
        <v>28227098</v>
      </c>
      <c r="E764" s="85">
        <v>28228736</v>
      </c>
      <c r="F764" s="85">
        <v>0</v>
      </c>
      <c r="G764" s="85">
        <v>0</v>
      </c>
      <c r="H764" s="85" t="s">
        <v>2325</v>
      </c>
    </row>
    <row r="765" spans="1:8">
      <c r="A765" s="85" t="s">
        <v>3154</v>
      </c>
      <c r="B765" s="85" t="s">
        <v>3083</v>
      </c>
      <c r="C765" s="85">
        <v>6</v>
      </c>
      <c r="D765" s="85">
        <v>28249314</v>
      </c>
      <c r="E765" s="85">
        <v>28270326</v>
      </c>
      <c r="F765" s="85">
        <v>0</v>
      </c>
      <c r="G765" s="85">
        <v>0</v>
      </c>
      <c r="H765" s="85" t="s">
        <v>2325</v>
      </c>
    </row>
    <row r="766" spans="1:8">
      <c r="A766" s="85" t="s">
        <v>3155</v>
      </c>
      <c r="B766" s="85" t="s">
        <v>3083</v>
      </c>
      <c r="C766" s="85">
        <v>6</v>
      </c>
      <c r="D766" s="85">
        <v>28317691</v>
      </c>
      <c r="E766" s="85">
        <v>28336947</v>
      </c>
      <c r="F766" s="85">
        <v>0</v>
      </c>
      <c r="G766" s="85">
        <v>0</v>
      </c>
      <c r="H766" s="85" t="s">
        <v>2325</v>
      </c>
    </row>
    <row r="767" spans="1:8">
      <c r="A767" s="85" t="s">
        <v>3156</v>
      </c>
      <c r="B767" s="85" t="s">
        <v>3083</v>
      </c>
      <c r="C767" s="85">
        <v>6</v>
      </c>
      <c r="D767" s="85">
        <v>28870779</v>
      </c>
      <c r="E767" s="85">
        <v>28891766</v>
      </c>
      <c r="F767" s="85">
        <v>0</v>
      </c>
      <c r="G767" s="85">
        <v>0</v>
      </c>
      <c r="H767" s="85" t="s">
        <v>2325</v>
      </c>
    </row>
    <row r="768" spans="1:8">
      <c r="A768" s="85" t="s">
        <v>3157</v>
      </c>
      <c r="B768" s="85" t="s">
        <v>3083</v>
      </c>
      <c r="C768" s="85">
        <v>6</v>
      </c>
      <c r="D768" s="85">
        <v>28911654</v>
      </c>
      <c r="E768" s="85">
        <v>28912314</v>
      </c>
      <c r="F768" s="85">
        <v>0</v>
      </c>
      <c r="G768" s="85">
        <v>0</v>
      </c>
      <c r="H768" s="85" t="s">
        <v>2325</v>
      </c>
    </row>
    <row r="769" spans="1:8">
      <c r="A769" s="85" t="s">
        <v>3158</v>
      </c>
      <c r="B769" s="85" t="s">
        <v>3083</v>
      </c>
      <c r="C769" s="85">
        <v>6</v>
      </c>
      <c r="D769" s="85">
        <v>28962562</v>
      </c>
      <c r="E769" s="85">
        <v>28973093</v>
      </c>
      <c r="F769" s="85">
        <v>0</v>
      </c>
      <c r="G769" s="85">
        <v>0</v>
      </c>
      <c r="H769" s="85" t="s">
        <v>2325</v>
      </c>
    </row>
    <row r="770" spans="1:8">
      <c r="A770" s="85" t="s">
        <v>3159</v>
      </c>
      <c r="B770" s="85" t="s">
        <v>3160</v>
      </c>
      <c r="C770" s="85">
        <v>6</v>
      </c>
      <c r="D770" s="85">
        <v>36708552</v>
      </c>
      <c r="E770" s="85">
        <v>36807778</v>
      </c>
      <c r="F770" s="85">
        <v>0</v>
      </c>
      <c r="G770" s="85">
        <v>0</v>
      </c>
      <c r="H770" s="85" t="s">
        <v>2325</v>
      </c>
    </row>
    <row r="771" spans="1:8">
      <c r="A771" s="85" t="s">
        <v>3161</v>
      </c>
      <c r="B771" s="85" t="s">
        <v>3160</v>
      </c>
      <c r="C771" s="85">
        <v>6</v>
      </c>
      <c r="D771" s="85">
        <v>36822603</v>
      </c>
      <c r="E771" s="85">
        <v>36842800</v>
      </c>
      <c r="F771" s="85">
        <v>0</v>
      </c>
      <c r="G771" s="85">
        <v>0</v>
      </c>
      <c r="H771" s="85" t="s">
        <v>2325</v>
      </c>
    </row>
    <row r="772" spans="1:8">
      <c r="A772" s="85" t="s">
        <v>3162</v>
      </c>
      <c r="B772" s="85" t="s">
        <v>3160</v>
      </c>
      <c r="C772" s="85">
        <v>6</v>
      </c>
      <c r="D772" s="85">
        <v>36839646</v>
      </c>
      <c r="E772" s="85">
        <v>36896740</v>
      </c>
      <c r="F772" s="85">
        <v>0</v>
      </c>
      <c r="G772" s="85">
        <v>0</v>
      </c>
      <c r="H772" s="85" t="s">
        <v>2325</v>
      </c>
    </row>
    <row r="773" spans="1:8">
      <c r="A773" s="85" t="s">
        <v>3163</v>
      </c>
      <c r="B773" s="85" t="s">
        <v>3160</v>
      </c>
      <c r="C773" s="85">
        <v>6</v>
      </c>
      <c r="D773" s="85">
        <v>37179956</v>
      </c>
      <c r="E773" s="85">
        <v>37225931</v>
      </c>
      <c r="F773" s="85">
        <v>0</v>
      </c>
      <c r="G773" s="85">
        <v>0</v>
      </c>
      <c r="H773" s="85" t="s">
        <v>2325</v>
      </c>
    </row>
    <row r="774" spans="1:8">
      <c r="A774" s="85" t="s">
        <v>3164</v>
      </c>
      <c r="B774" s="85" t="s">
        <v>3160</v>
      </c>
      <c r="C774" s="85">
        <v>6</v>
      </c>
      <c r="D774" s="85">
        <v>37225548</v>
      </c>
      <c r="E774" s="85">
        <v>37300746</v>
      </c>
      <c r="F774" s="85">
        <v>0</v>
      </c>
      <c r="G774" s="85">
        <v>0</v>
      </c>
      <c r="H774" s="85" t="s">
        <v>2325</v>
      </c>
    </row>
    <row r="775" spans="1:8">
      <c r="A775" s="85" t="s">
        <v>3165</v>
      </c>
      <c r="B775" s="85" t="s">
        <v>3160</v>
      </c>
      <c r="C775" s="85">
        <v>6</v>
      </c>
      <c r="D775" s="85">
        <v>37321748</v>
      </c>
      <c r="E775" s="85">
        <v>37362514</v>
      </c>
      <c r="F775" s="85">
        <v>5</v>
      </c>
      <c r="G775" s="85">
        <v>71</v>
      </c>
      <c r="H775" s="85" t="s">
        <v>2325</v>
      </c>
    </row>
    <row r="776" spans="1:8">
      <c r="A776" s="85" t="s">
        <v>3166</v>
      </c>
      <c r="B776" s="85" t="s">
        <v>3160</v>
      </c>
      <c r="C776" s="85">
        <v>6</v>
      </c>
      <c r="D776" s="85">
        <v>37400995</v>
      </c>
      <c r="E776" s="85">
        <v>37450603</v>
      </c>
      <c r="F776" s="85">
        <v>14</v>
      </c>
      <c r="G776" s="85">
        <v>71</v>
      </c>
      <c r="H776" s="85" t="s">
        <v>2325</v>
      </c>
    </row>
    <row r="777" spans="1:8">
      <c r="A777" s="85" t="s">
        <v>3167</v>
      </c>
      <c r="B777" s="85" t="s">
        <v>3160</v>
      </c>
      <c r="C777" s="85">
        <v>6</v>
      </c>
      <c r="D777" s="85">
        <v>37450696</v>
      </c>
      <c r="E777" s="85">
        <v>37467698</v>
      </c>
      <c r="F777" s="85">
        <v>14</v>
      </c>
      <c r="G777" s="85">
        <v>71</v>
      </c>
      <c r="H777" s="85" t="s">
        <v>2325</v>
      </c>
    </row>
    <row r="778" spans="1:8">
      <c r="A778" s="85" t="s">
        <v>3168</v>
      </c>
      <c r="B778" s="85" t="s">
        <v>3160</v>
      </c>
      <c r="C778" s="85">
        <v>6</v>
      </c>
      <c r="D778" s="85">
        <v>37600284</v>
      </c>
      <c r="E778" s="85">
        <v>37667082</v>
      </c>
      <c r="F778" s="85">
        <v>0</v>
      </c>
      <c r="G778" s="85">
        <v>0</v>
      </c>
      <c r="H778" s="85" t="s">
        <v>2325</v>
      </c>
    </row>
    <row r="779" spans="1:8">
      <c r="A779" s="85" t="s">
        <v>3169</v>
      </c>
      <c r="B779" s="85" t="s">
        <v>3160</v>
      </c>
      <c r="C779" s="85">
        <v>6</v>
      </c>
      <c r="D779" s="85">
        <v>38136227</v>
      </c>
      <c r="E779" s="85">
        <v>38607924</v>
      </c>
      <c r="F779" s="85">
        <v>0</v>
      </c>
      <c r="G779" s="85">
        <v>0</v>
      </c>
      <c r="H779" s="85" t="s">
        <v>2325</v>
      </c>
    </row>
    <row r="780" spans="1:8">
      <c r="A780" s="85" t="s">
        <v>3170</v>
      </c>
      <c r="B780" s="85" t="s">
        <v>3160</v>
      </c>
      <c r="C780" s="85">
        <v>6</v>
      </c>
      <c r="D780" s="85">
        <v>38643701</v>
      </c>
      <c r="E780" s="85">
        <v>38670917</v>
      </c>
      <c r="F780" s="85">
        <v>0</v>
      </c>
      <c r="G780" s="85">
        <v>0</v>
      </c>
      <c r="H780" s="85" t="s">
        <v>2325</v>
      </c>
    </row>
    <row r="781" spans="1:8">
      <c r="A781" s="85" t="s">
        <v>3171</v>
      </c>
      <c r="B781" s="85" t="s">
        <v>3160</v>
      </c>
      <c r="C781" s="85">
        <v>6</v>
      </c>
      <c r="D781" s="85">
        <v>38683117</v>
      </c>
      <c r="E781" s="85">
        <v>38998301</v>
      </c>
      <c r="F781" s="85">
        <v>0</v>
      </c>
      <c r="G781" s="85">
        <v>0</v>
      </c>
      <c r="H781" s="85" t="s">
        <v>2325</v>
      </c>
    </row>
    <row r="782" spans="1:8">
      <c r="A782" s="85" t="s">
        <v>3172</v>
      </c>
      <c r="B782" s="85" t="s">
        <v>3173</v>
      </c>
      <c r="C782" s="85">
        <v>6</v>
      </c>
      <c r="D782" s="85">
        <v>96463860</v>
      </c>
      <c r="E782" s="85">
        <v>96663488</v>
      </c>
      <c r="F782" s="85">
        <v>0</v>
      </c>
      <c r="G782" s="85">
        <v>0</v>
      </c>
      <c r="H782" s="85" t="s">
        <v>2325</v>
      </c>
    </row>
    <row r="783" spans="1:8">
      <c r="A783" s="85" t="s">
        <v>3174</v>
      </c>
      <c r="B783" s="85" t="s">
        <v>3173</v>
      </c>
      <c r="C783" s="85">
        <v>6</v>
      </c>
      <c r="D783" s="85">
        <v>97010424</v>
      </c>
      <c r="E783" s="85">
        <v>97064512</v>
      </c>
      <c r="F783" s="85">
        <v>0</v>
      </c>
      <c r="G783" s="85">
        <v>0</v>
      </c>
      <c r="H783" s="85" t="s">
        <v>2325</v>
      </c>
    </row>
    <row r="784" spans="1:8">
      <c r="A784" s="85" t="s">
        <v>3175</v>
      </c>
      <c r="B784" s="85" t="s">
        <v>3173</v>
      </c>
      <c r="C784" s="85">
        <v>6</v>
      </c>
      <c r="D784" s="85">
        <v>97242002</v>
      </c>
      <c r="E784" s="85">
        <v>97285353</v>
      </c>
      <c r="F784" s="85">
        <v>0</v>
      </c>
      <c r="G784" s="85">
        <v>66</v>
      </c>
      <c r="H784" s="85" t="s">
        <v>2325</v>
      </c>
    </row>
    <row r="785" spans="1:8">
      <c r="A785" s="85" t="s">
        <v>3176</v>
      </c>
      <c r="B785" s="85" t="s">
        <v>3173</v>
      </c>
      <c r="C785" s="85">
        <v>6</v>
      </c>
      <c r="D785" s="85">
        <v>97337189</v>
      </c>
      <c r="E785" s="85">
        <v>97345757</v>
      </c>
      <c r="F785" s="85">
        <v>0</v>
      </c>
      <c r="G785" s="85">
        <v>0</v>
      </c>
      <c r="H785" s="85" t="s">
        <v>2325</v>
      </c>
    </row>
    <row r="786" spans="1:8">
      <c r="A786" s="85" t="s">
        <v>3177</v>
      </c>
      <c r="B786" s="85" t="s">
        <v>3173</v>
      </c>
      <c r="C786" s="85">
        <v>6</v>
      </c>
      <c r="D786" s="85">
        <v>97590037</v>
      </c>
      <c r="E786" s="85">
        <v>97731093</v>
      </c>
      <c r="F786" s="85">
        <v>0</v>
      </c>
      <c r="G786" s="85">
        <v>180</v>
      </c>
      <c r="H786" s="85" t="s">
        <v>2325</v>
      </c>
    </row>
    <row r="787" spans="1:8">
      <c r="A787" s="85" t="s">
        <v>3178</v>
      </c>
      <c r="B787" s="85" t="s">
        <v>3173</v>
      </c>
      <c r="C787" s="85">
        <v>6</v>
      </c>
      <c r="D787" s="85">
        <v>99282580</v>
      </c>
      <c r="E787" s="85">
        <v>99286660</v>
      </c>
      <c r="F787" s="85">
        <v>0</v>
      </c>
      <c r="G787" s="85">
        <v>0</v>
      </c>
      <c r="H787" s="85" t="s">
        <v>2325</v>
      </c>
    </row>
    <row r="788" spans="1:8">
      <c r="A788" s="85" t="s">
        <v>3179</v>
      </c>
      <c r="B788" s="85" t="s">
        <v>3173</v>
      </c>
      <c r="C788" s="85">
        <v>6</v>
      </c>
      <c r="D788" s="85">
        <v>99316420</v>
      </c>
      <c r="E788" s="85">
        <v>99395849</v>
      </c>
      <c r="F788" s="85">
        <v>0</v>
      </c>
      <c r="G788" s="85">
        <v>0</v>
      </c>
      <c r="H788" s="85" t="s">
        <v>2325</v>
      </c>
    </row>
    <row r="789" spans="1:8">
      <c r="A789" s="85" t="s">
        <v>3180</v>
      </c>
      <c r="B789" s="85" t="s">
        <v>3173</v>
      </c>
      <c r="C789" s="85">
        <v>6</v>
      </c>
      <c r="D789" s="85">
        <v>99719045</v>
      </c>
      <c r="E789" s="85">
        <v>99797938</v>
      </c>
      <c r="F789" s="85">
        <v>0</v>
      </c>
      <c r="G789" s="85">
        <v>0</v>
      </c>
      <c r="H789" s="85" t="s">
        <v>2325</v>
      </c>
    </row>
    <row r="790" spans="1:8">
      <c r="A790" s="85" t="s">
        <v>3181</v>
      </c>
      <c r="B790" s="85" t="s">
        <v>3173</v>
      </c>
      <c r="C790" s="85">
        <v>6</v>
      </c>
      <c r="D790" s="85">
        <v>99817276</v>
      </c>
      <c r="E790" s="85">
        <v>99842080</v>
      </c>
      <c r="F790" s="85">
        <v>0</v>
      </c>
      <c r="G790" s="85">
        <v>0</v>
      </c>
      <c r="H790" s="85" t="s">
        <v>2325</v>
      </c>
    </row>
    <row r="791" spans="1:8">
      <c r="A791" s="85" t="s">
        <v>3182</v>
      </c>
      <c r="B791" s="85" t="s">
        <v>3173</v>
      </c>
      <c r="C791" s="85">
        <v>6</v>
      </c>
      <c r="D791" s="85">
        <v>99845927</v>
      </c>
      <c r="E791" s="85">
        <v>99873207</v>
      </c>
      <c r="F791" s="85">
        <v>0</v>
      </c>
      <c r="G791" s="85">
        <v>0</v>
      </c>
      <c r="H791" s="85" t="s">
        <v>2325</v>
      </c>
    </row>
    <row r="792" spans="1:8">
      <c r="A792" s="85" t="s">
        <v>3183</v>
      </c>
      <c r="B792" s="85" t="s">
        <v>3173</v>
      </c>
      <c r="C792" s="85">
        <v>6</v>
      </c>
      <c r="D792" s="85">
        <v>100054606</v>
      </c>
      <c r="E792" s="85">
        <v>100063454</v>
      </c>
      <c r="F792" s="85">
        <v>0</v>
      </c>
      <c r="G792" s="85">
        <v>0</v>
      </c>
      <c r="H792" s="85" t="s">
        <v>2325</v>
      </c>
    </row>
    <row r="793" spans="1:8">
      <c r="A793" s="85" t="s">
        <v>3184</v>
      </c>
      <c r="B793" s="85" t="s">
        <v>3185</v>
      </c>
      <c r="C793" s="85">
        <v>6</v>
      </c>
      <c r="D793" s="85">
        <v>112375275</v>
      </c>
      <c r="E793" s="85">
        <v>112392171</v>
      </c>
      <c r="F793" s="85">
        <v>0</v>
      </c>
      <c r="G793" s="85">
        <v>0</v>
      </c>
      <c r="H793" s="85" t="s">
        <v>2325</v>
      </c>
    </row>
    <row r="794" spans="1:8">
      <c r="A794" s="85" t="s">
        <v>3186</v>
      </c>
      <c r="B794" s="85" t="s">
        <v>3185</v>
      </c>
      <c r="C794" s="85">
        <v>6</v>
      </c>
      <c r="D794" s="85">
        <v>112391980</v>
      </c>
      <c r="E794" s="85">
        <v>112408732</v>
      </c>
      <c r="F794" s="85">
        <v>0</v>
      </c>
      <c r="G794" s="85">
        <v>0</v>
      </c>
      <c r="H794" s="85" t="s">
        <v>2325</v>
      </c>
    </row>
    <row r="795" spans="1:8">
      <c r="A795" s="85" t="s">
        <v>3187</v>
      </c>
      <c r="B795" s="85" t="s">
        <v>3185</v>
      </c>
      <c r="C795" s="85">
        <v>6</v>
      </c>
      <c r="D795" s="85">
        <v>112408802</v>
      </c>
      <c r="E795" s="85">
        <v>112423993</v>
      </c>
      <c r="F795" s="85">
        <v>0</v>
      </c>
      <c r="G795" s="85">
        <v>0</v>
      </c>
      <c r="H795" s="85" t="s">
        <v>2325</v>
      </c>
    </row>
    <row r="796" spans="1:8">
      <c r="A796" s="85" t="s">
        <v>3188</v>
      </c>
      <c r="B796" s="85" t="s">
        <v>3185</v>
      </c>
      <c r="C796" s="85">
        <v>6</v>
      </c>
      <c r="D796" s="85">
        <v>112429963</v>
      </c>
      <c r="E796" s="85">
        <v>112576141</v>
      </c>
      <c r="F796" s="85">
        <v>0</v>
      </c>
      <c r="G796" s="85">
        <v>0</v>
      </c>
      <c r="H796" s="85" t="s">
        <v>2325</v>
      </c>
    </row>
    <row r="797" spans="1:8">
      <c r="A797" s="85" t="s">
        <v>3189</v>
      </c>
      <c r="B797" s="85" t="s">
        <v>3185</v>
      </c>
      <c r="C797" s="85">
        <v>6</v>
      </c>
      <c r="D797" s="85">
        <v>112668532</v>
      </c>
      <c r="E797" s="85">
        <v>112672498</v>
      </c>
      <c r="F797" s="85">
        <v>0</v>
      </c>
      <c r="G797" s="85">
        <v>0</v>
      </c>
      <c r="H797" s="85" t="s">
        <v>2325</v>
      </c>
    </row>
    <row r="798" spans="1:8">
      <c r="A798" s="85" t="s">
        <v>3190</v>
      </c>
      <c r="B798" s="85" t="s">
        <v>3185</v>
      </c>
      <c r="C798" s="85">
        <v>6</v>
      </c>
      <c r="D798" s="85">
        <v>114178541</v>
      </c>
      <c r="E798" s="85">
        <v>114184648</v>
      </c>
      <c r="F798" s="85">
        <v>1</v>
      </c>
      <c r="G798" s="85">
        <v>0</v>
      </c>
      <c r="H798" s="85" t="s">
        <v>2329</v>
      </c>
    </row>
    <row r="799" spans="1:8">
      <c r="A799" s="85" t="s">
        <v>3191</v>
      </c>
      <c r="B799" s="85" t="s">
        <v>3192</v>
      </c>
      <c r="C799" s="85">
        <v>6</v>
      </c>
      <c r="D799" s="85">
        <v>116422012</v>
      </c>
      <c r="E799" s="85">
        <v>116570660</v>
      </c>
      <c r="F799" s="85">
        <v>0</v>
      </c>
      <c r="G799" s="85">
        <v>0</v>
      </c>
      <c r="H799" s="85" t="s">
        <v>2325</v>
      </c>
    </row>
    <row r="800" spans="1:8">
      <c r="A800" s="85" t="s">
        <v>3193</v>
      </c>
      <c r="B800" s="85" t="s">
        <v>3194</v>
      </c>
      <c r="C800" s="85">
        <v>6</v>
      </c>
      <c r="D800" s="85">
        <v>116571151</v>
      </c>
      <c r="E800" s="85">
        <v>116575261</v>
      </c>
      <c r="F800" s="85">
        <v>0</v>
      </c>
      <c r="G800" s="85">
        <v>0</v>
      </c>
      <c r="H800" s="85" t="s">
        <v>2325</v>
      </c>
    </row>
    <row r="801" spans="1:8">
      <c r="A801" s="85" t="s">
        <v>3195</v>
      </c>
      <c r="B801" s="85" t="s">
        <v>3194</v>
      </c>
      <c r="C801" s="85">
        <v>6</v>
      </c>
      <c r="D801" s="85">
        <v>116575336</v>
      </c>
      <c r="E801" s="85">
        <v>116762424</v>
      </c>
      <c r="F801" s="85">
        <v>0</v>
      </c>
      <c r="G801" s="85">
        <v>0</v>
      </c>
      <c r="H801" s="85" t="s">
        <v>2325</v>
      </c>
    </row>
    <row r="802" spans="1:8">
      <c r="A802" s="85" t="s">
        <v>3196</v>
      </c>
      <c r="B802" s="85" t="s">
        <v>3194</v>
      </c>
      <c r="C802" s="85">
        <v>6</v>
      </c>
      <c r="D802" s="85">
        <v>116892530</v>
      </c>
      <c r="E802" s="85">
        <v>116918838</v>
      </c>
      <c r="F802" s="85">
        <v>0</v>
      </c>
      <c r="G802" s="85">
        <v>0</v>
      </c>
      <c r="H802" s="85" t="s">
        <v>2325</v>
      </c>
    </row>
    <row r="803" spans="1:8">
      <c r="A803" s="85" t="s">
        <v>3197</v>
      </c>
      <c r="B803" s="85" t="s">
        <v>3194</v>
      </c>
      <c r="C803" s="85">
        <v>6</v>
      </c>
      <c r="D803" s="85">
        <v>117198375</v>
      </c>
      <c r="E803" s="85">
        <v>117253326</v>
      </c>
      <c r="F803" s="85">
        <v>0</v>
      </c>
      <c r="G803" s="85">
        <v>0</v>
      </c>
      <c r="H803" s="85" t="s">
        <v>2325</v>
      </c>
    </row>
    <row r="804" spans="1:8">
      <c r="A804" s="85" t="s">
        <v>3198</v>
      </c>
      <c r="B804" s="85" t="s">
        <v>3194</v>
      </c>
      <c r="C804" s="85">
        <v>6</v>
      </c>
      <c r="D804" s="85">
        <v>117609463</v>
      </c>
      <c r="E804" s="85">
        <v>117747018</v>
      </c>
      <c r="F804" s="85">
        <v>0</v>
      </c>
      <c r="G804" s="85">
        <v>0</v>
      </c>
      <c r="H804" s="85" t="s">
        <v>2325</v>
      </c>
    </row>
    <row r="805" spans="1:8">
      <c r="A805" s="85" t="s">
        <v>3199</v>
      </c>
      <c r="B805" s="85" t="s">
        <v>3194</v>
      </c>
      <c r="C805" s="85">
        <v>6</v>
      </c>
      <c r="D805" s="85">
        <v>117639374</v>
      </c>
      <c r="E805" s="85">
        <v>117923691</v>
      </c>
      <c r="F805" s="85">
        <v>0</v>
      </c>
      <c r="G805" s="85">
        <v>0</v>
      </c>
      <c r="H805" s="85" t="s">
        <v>2325</v>
      </c>
    </row>
    <row r="806" spans="1:8">
      <c r="A806" s="85" t="s">
        <v>3200</v>
      </c>
      <c r="B806" s="85" t="s">
        <v>3194</v>
      </c>
      <c r="C806" s="85">
        <v>6</v>
      </c>
      <c r="D806" s="85">
        <v>117774980</v>
      </c>
      <c r="E806" s="85">
        <v>117891021</v>
      </c>
      <c r="F806" s="85">
        <v>0</v>
      </c>
      <c r="G806" s="85">
        <v>0</v>
      </c>
      <c r="H806" s="85" t="s">
        <v>2325</v>
      </c>
    </row>
    <row r="807" spans="1:8">
      <c r="A807" s="85" t="s">
        <v>3201</v>
      </c>
      <c r="B807" s="85" t="s">
        <v>3194</v>
      </c>
      <c r="C807" s="85">
        <v>6</v>
      </c>
      <c r="D807" s="85">
        <v>118228689</v>
      </c>
      <c r="E807" s="85">
        <v>118638839</v>
      </c>
      <c r="F807" s="85">
        <v>0</v>
      </c>
      <c r="G807" s="85">
        <v>0</v>
      </c>
      <c r="H807" s="85" t="s">
        <v>2325</v>
      </c>
    </row>
    <row r="808" spans="1:8">
      <c r="A808" s="85" t="s">
        <v>3202</v>
      </c>
      <c r="B808" s="85" t="s">
        <v>3194</v>
      </c>
      <c r="C808" s="85">
        <v>6</v>
      </c>
      <c r="D808" s="85">
        <v>118781935</v>
      </c>
      <c r="E808" s="85">
        <v>119031238</v>
      </c>
      <c r="F808" s="85">
        <v>0</v>
      </c>
      <c r="G808" s="85">
        <v>1</v>
      </c>
      <c r="H808" s="85" t="s">
        <v>2325</v>
      </c>
    </row>
    <row r="809" spans="1:8">
      <c r="A809" s="85" t="s">
        <v>3203</v>
      </c>
      <c r="B809" s="85" t="s">
        <v>3194</v>
      </c>
      <c r="C809" s="85">
        <v>6</v>
      </c>
      <c r="D809" s="85">
        <v>118869461</v>
      </c>
      <c r="E809" s="85">
        <v>118881893</v>
      </c>
      <c r="F809" s="85">
        <v>0</v>
      </c>
      <c r="G809" s="85">
        <v>0</v>
      </c>
      <c r="H809" s="85" t="s">
        <v>2325</v>
      </c>
    </row>
    <row r="810" spans="1:8">
      <c r="A810" s="85" t="s">
        <v>3204</v>
      </c>
      <c r="B810" s="85" t="s">
        <v>3194</v>
      </c>
      <c r="C810" s="85">
        <v>6</v>
      </c>
      <c r="D810" s="85">
        <v>119134605</v>
      </c>
      <c r="E810" s="85">
        <v>119256327</v>
      </c>
      <c r="F810" s="85">
        <v>96</v>
      </c>
      <c r="G810" s="85">
        <v>137</v>
      </c>
      <c r="H810" s="85" t="s">
        <v>2325</v>
      </c>
    </row>
    <row r="811" spans="1:8">
      <c r="A811" s="85" t="s">
        <v>3205</v>
      </c>
      <c r="B811" s="85" t="s">
        <v>3194</v>
      </c>
      <c r="C811" s="85">
        <v>6</v>
      </c>
      <c r="D811" s="85">
        <v>119215384</v>
      </c>
      <c r="E811" s="85">
        <v>119230332</v>
      </c>
      <c r="F811" s="85">
        <v>16</v>
      </c>
      <c r="G811" s="85">
        <v>136</v>
      </c>
      <c r="H811" s="85" t="s">
        <v>2325</v>
      </c>
    </row>
    <row r="812" spans="1:8">
      <c r="A812" s="85" t="s">
        <v>3206</v>
      </c>
      <c r="B812" s="85" t="s">
        <v>3194</v>
      </c>
      <c r="C812" s="85">
        <v>6</v>
      </c>
      <c r="D812" s="85">
        <v>119280928</v>
      </c>
      <c r="E812" s="85">
        <v>119470552</v>
      </c>
      <c r="F812" s="85">
        <v>49</v>
      </c>
      <c r="G812" s="85">
        <v>132</v>
      </c>
      <c r="H812" s="85" t="s">
        <v>2329</v>
      </c>
    </row>
    <row r="813" spans="1:8">
      <c r="A813" s="85" t="s">
        <v>3207</v>
      </c>
      <c r="B813" s="85" t="s">
        <v>3194</v>
      </c>
      <c r="C813" s="85">
        <v>6</v>
      </c>
      <c r="D813" s="85">
        <v>121400640</v>
      </c>
      <c r="E813" s="85">
        <v>121655891</v>
      </c>
      <c r="F813" s="85">
        <v>0</v>
      </c>
      <c r="G813" s="85">
        <v>0</v>
      </c>
      <c r="H813" s="85" t="s">
        <v>2325</v>
      </c>
    </row>
    <row r="814" spans="1:8">
      <c r="A814" s="85" t="s">
        <v>3208</v>
      </c>
      <c r="B814" s="85" t="s">
        <v>3194</v>
      </c>
      <c r="C814" s="85">
        <v>6</v>
      </c>
      <c r="D814" s="85">
        <v>121756838</v>
      </c>
      <c r="E814" s="85">
        <v>121770873</v>
      </c>
      <c r="F814" s="85">
        <v>0</v>
      </c>
      <c r="G814" s="85">
        <v>0</v>
      </c>
      <c r="H814" s="85" t="s">
        <v>2325</v>
      </c>
    </row>
    <row r="815" spans="1:8">
      <c r="A815" s="85" t="s">
        <v>3209</v>
      </c>
      <c r="B815" s="85" t="s">
        <v>3210</v>
      </c>
      <c r="C815" s="85">
        <v>6</v>
      </c>
      <c r="D815" s="85">
        <v>125440195</v>
      </c>
      <c r="E815" s="85">
        <v>125585553</v>
      </c>
      <c r="F815" s="85">
        <v>0</v>
      </c>
      <c r="G815" s="85">
        <v>0</v>
      </c>
      <c r="H815" s="85" t="s">
        <v>2325</v>
      </c>
    </row>
    <row r="816" spans="1:8">
      <c r="A816" s="85" t="s">
        <v>3211</v>
      </c>
      <c r="B816" s="85" t="s">
        <v>3210</v>
      </c>
      <c r="C816" s="85">
        <v>6</v>
      </c>
      <c r="D816" s="85">
        <v>126277927</v>
      </c>
      <c r="E816" s="85">
        <v>126301387</v>
      </c>
      <c r="F816" s="85">
        <v>0</v>
      </c>
      <c r="G816" s="85">
        <v>1</v>
      </c>
      <c r="H816" s="85" t="s">
        <v>2329</v>
      </c>
    </row>
    <row r="817" spans="1:8">
      <c r="A817" s="85" t="s">
        <v>3212</v>
      </c>
      <c r="B817" s="85" t="s">
        <v>3210</v>
      </c>
      <c r="C817" s="85">
        <v>6</v>
      </c>
      <c r="D817" s="85">
        <v>126307576</v>
      </c>
      <c r="E817" s="85">
        <v>126360422</v>
      </c>
      <c r="F817" s="85">
        <v>0</v>
      </c>
      <c r="G817" s="85">
        <v>0</v>
      </c>
      <c r="H817" s="85" t="s">
        <v>2325</v>
      </c>
    </row>
    <row r="818" spans="1:8">
      <c r="A818" s="85" t="s">
        <v>3213</v>
      </c>
      <c r="B818" s="85" t="s">
        <v>3210</v>
      </c>
      <c r="C818" s="85">
        <v>6</v>
      </c>
      <c r="D818" s="85">
        <v>126661320</v>
      </c>
      <c r="E818" s="85">
        <v>126670021</v>
      </c>
      <c r="F818" s="85">
        <v>16</v>
      </c>
      <c r="G818" s="85">
        <v>227</v>
      </c>
      <c r="H818" s="85" t="s">
        <v>2325</v>
      </c>
    </row>
    <row r="819" spans="1:8">
      <c r="A819" s="85" t="s">
        <v>3214</v>
      </c>
      <c r="B819" s="85" t="s">
        <v>3210</v>
      </c>
      <c r="C819" s="85">
        <v>6</v>
      </c>
      <c r="D819" s="85">
        <v>127439749</v>
      </c>
      <c r="E819" s="85">
        <v>127518910</v>
      </c>
      <c r="F819" s="85">
        <v>0</v>
      </c>
      <c r="G819" s="85">
        <v>0</v>
      </c>
      <c r="H819" s="85" t="s">
        <v>2325</v>
      </c>
    </row>
    <row r="820" spans="1:8">
      <c r="A820" s="85" t="s">
        <v>3215</v>
      </c>
      <c r="B820" s="85" t="s">
        <v>3210</v>
      </c>
      <c r="C820" s="85">
        <v>6</v>
      </c>
      <c r="D820" s="85">
        <v>127587755</v>
      </c>
      <c r="E820" s="85">
        <v>127609712</v>
      </c>
      <c r="F820" s="85">
        <v>0</v>
      </c>
      <c r="G820" s="85">
        <v>0</v>
      </c>
      <c r="H820" s="85" t="s">
        <v>2325</v>
      </c>
    </row>
    <row r="821" spans="1:8">
      <c r="A821" s="85" t="s">
        <v>3216</v>
      </c>
      <c r="B821" s="85" t="s">
        <v>3210</v>
      </c>
      <c r="C821" s="85">
        <v>6</v>
      </c>
      <c r="D821" s="85">
        <v>127609855</v>
      </c>
      <c r="E821" s="85">
        <v>127664754</v>
      </c>
      <c r="F821" s="85">
        <v>0</v>
      </c>
      <c r="G821" s="85">
        <v>0</v>
      </c>
      <c r="H821" s="85" t="s">
        <v>2325</v>
      </c>
    </row>
    <row r="822" spans="1:8">
      <c r="A822" s="85" t="s">
        <v>3217</v>
      </c>
      <c r="B822" s="85" t="s">
        <v>3210</v>
      </c>
      <c r="C822" s="85">
        <v>6</v>
      </c>
      <c r="D822" s="85">
        <v>127759551</v>
      </c>
      <c r="E822" s="85">
        <v>127840500</v>
      </c>
      <c r="F822" s="85">
        <v>0</v>
      </c>
      <c r="G822" s="85">
        <v>0</v>
      </c>
      <c r="H822" s="85" t="s">
        <v>2325</v>
      </c>
    </row>
    <row r="823" spans="1:8">
      <c r="A823" s="85" t="s">
        <v>3217</v>
      </c>
      <c r="B823" s="85" t="s">
        <v>3210</v>
      </c>
      <c r="C823" s="85">
        <v>6</v>
      </c>
      <c r="D823" s="85">
        <v>127759551</v>
      </c>
      <c r="E823" s="85">
        <v>127840146</v>
      </c>
      <c r="F823" s="85">
        <v>0</v>
      </c>
      <c r="G823" s="85">
        <v>0</v>
      </c>
      <c r="H823" s="85" t="s">
        <v>2325</v>
      </c>
    </row>
    <row r="824" spans="1:8">
      <c r="A824" s="85" t="s">
        <v>3218</v>
      </c>
      <c r="B824" s="85" t="s">
        <v>3219</v>
      </c>
      <c r="C824" s="85">
        <v>6</v>
      </c>
      <c r="D824" s="85">
        <v>139094657</v>
      </c>
      <c r="E824" s="85">
        <v>139114456</v>
      </c>
      <c r="F824" s="85">
        <v>0</v>
      </c>
      <c r="G824" s="85">
        <v>0</v>
      </c>
      <c r="H824" s="85" t="s">
        <v>2325</v>
      </c>
    </row>
    <row r="825" spans="1:8">
      <c r="A825" s="85" t="s">
        <v>3220</v>
      </c>
      <c r="B825" s="85" t="s">
        <v>3219</v>
      </c>
      <c r="C825" s="85">
        <v>6</v>
      </c>
      <c r="D825" s="85">
        <v>139117063</v>
      </c>
      <c r="E825" s="85">
        <v>139225207</v>
      </c>
      <c r="F825" s="85">
        <v>0</v>
      </c>
      <c r="G825" s="85">
        <v>0</v>
      </c>
      <c r="H825" s="85" t="s">
        <v>2325</v>
      </c>
    </row>
    <row r="826" spans="1:8">
      <c r="A826" s="85" t="s">
        <v>3221</v>
      </c>
      <c r="B826" s="85" t="s">
        <v>3219</v>
      </c>
      <c r="C826" s="85">
        <v>6</v>
      </c>
      <c r="D826" s="85">
        <v>139224630</v>
      </c>
      <c r="E826" s="85">
        <v>139309398</v>
      </c>
      <c r="F826" s="85">
        <v>0</v>
      </c>
      <c r="G826" s="85">
        <v>0</v>
      </c>
      <c r="H826" s="85" t="s">
        <v>2325</v>
      </c>
    </row>
    <row r="827" spans="1:8">
      <c r="A827" s="85" t="s">
        <v>3222</v>
      </c>
      <c r="B827" s="85" t="s">
        <v>3219</v>
      </c>
      <c r="C827" s="85">
        <v>6</v>
      </c>
      <c r="D827" s="85">
        <v>139349819</v>
      </c>
      <c r="E827" s="85">
        <v>139364439</v>
      </c>
      <c r="F827" s="85">
        <v>0</v>
      </c>
      <c r="G827" s="85">
        <v>0</v>
      </c>
      <c r="H827" s="85" t="s">
        <v>2325</v>
      </c>
    </row>
    <row r="828" spans="1:8">
      <c r="A828" s="85" t="s">
        <v>3223</v>
      </c>
      <c r="B828" s="85" t="s">
        <v>3219</v>
      </c>
      <c r="C828" s="85">
        <v>6</v>
      </c>
      <c r="D828" s="85">
        <v>139456249</v>
      </c>
      <c r="E828" s="85">
        <v>139501939</v>
      </c>
      <c r="F828" s="85">
        <v>0</v>
      </c>
      <c r="G828" s="85">
        <v>0</v>
      </c>
      <c r="H828" s="85" t="s">
        <v>2325</v>
      </c>
    </row>
    <row r="829" spans="1:8">
      <c r="A829" s="85" t="s">
        <v>3224</v>
      </c>
      <c r="B829" s="85" t="s">
        <v>3219</v>
      </c>
      <c r="C829" s="85">
        <v>6</v>
      </c>
      <c r="D829" s="85">
        <v>139561198</v>
      </c>
      <c r="E829" s="85">
        <v>139613276</v>
      </c>
      <c r="F829" s="85">
        <v>0</v>
      </c>
      <c r="G829" s="85">
        <v>0</v>
      </c>
      <c r="H829" s="85" t="s">
        <v>2325</v>
      </c>
    </row>
    <row r="830" spans="1:8">
      <c r="A830" s="85" t="s">
        <v>3225</v>
      </c>
      <c r="B830" s="85" t="s">
        <v>3219</v>
      </c>
      <c r="C830" s="85">
        <v>6</v>
      </c>
      <c r="D830" s="85">
        <v>139693393</v>
      </c>
      <c r="E830" s="85">
        <v>139695757</v>
      </c>
      <c r="F830" s="85">
        <v>0</v>
      </c>
      <c r="G830" s="85">
        <v>0</v>
      </c>
      <c r="H830" s="85" t="s">
        <v>2325</v>
      </c>
    </row>
    <row r="831" spans="1:8">
      <c r="A831" s="85" t="s">
        <v>3226</v>
      </c>
      <c r="B831" s="85" t="s">
        <v>3219</v>
      </c>
      <c r="C831" s="85">
        <v>6</v>
      </c>
      <c r="D831" s="85">
        <v>142379467</v>
      </c>
      <c r="E831" s="85">
        <v>142409936</v>
      </c>
      <c r="F831" s="85">
        <v>0</v>
      </c>
      <c r="G831" s="85">
        <v>0</v>
      </c>
      <c r="H831" s="85" t="s">
        <v>2325</v>
      </c>
    </row>
    <row r="832" spans="1:8">
      <c r="A832" s="85" t="s">
        <v>3227</v>
      </c>
      <c r="B832" s="85" t="s">
        <v>3219</v>
      </c>
      <c r="C832" s="85">
        <v>6</v>
      </c>
      <c r="D832" s="85">
        <v>142454227</v>
      </c>
      <c r="E832" s="85">
        <v>142456288</v>
      </c>
      <c r="F832" s="85">
        <v>0</v>
      </c>
      <c r="G832" s="85">
        <v>0</v>
      </c>
      <c r="H832" s="85" t="s">
        <v>2325</v>
      </c>
    </row>
    <row r="833" spans="1:8">
      <c r="A833" s="85" t="s">
        <v>3228</v>
      </c>
      <c r="B833" s="85" t="s">
        <v>3219</v>
      </c>
      <c r="C833" s="85">
        <v>6</v>
      </c>
      <c r="D833" s="85">
        <v>142468367</v>
      </c>
      <c r="E833" s="85">
        <v>142545826</v>
      </c>
      <c r="F833" s="85">
        <v>0</v>
      </c>
      <c r="G833" s="85">
        <v>0</v>
      </c>
      <c r="H833" s="85" t="s">
        <v>2325</v>
      </c>
    </row>
    <row r="834" spans="1:8">
      <c r="A834" s="85" t="s">
        <v>3229</v>
      </c>
      <c r="B834" s="85" t="s">
        <v>3219</v>
      </c>
      <c r="C834" s="85">
        <v>6</v>
      </c>
      <c r="D834" s="85">
        <v>142622991</v>
      </c>
      <c r="E834" s="85">
        <v>142767403</v>
      </c>
      <c r="F834" s="85">
        <v>0</v>
      </c>
      <c r="G834" s="85">
        <v>0</v>
      </c>
      <c r="H834" s="85" t="s">
        <v>2325</v>
      </c>
    </row>
    <row r="835" spans="1:8">
      <c r="A835" s="85" t="s">
        <v>3230</v>
      </c>
      <c r="B835" s="85" t="s">
        <v>3231</v>
      </c>
      <c r="C835" s="85">
        <v>6</v>
      </c>
      <c r="D835" s="85">
        <v>151977826</v>
      </c>
      <c r="E835" s="85">
        <v>152450754</v>
      </c>
      <c r="F835" s="85">
        <v>47</v>
      </c>
      <c r="G835" s="85">
        <v>6</v>
      </c>
      <c r="H835" s="85" t="s">
        <v>2325</v>
      </c>
    </row>
    <row r="836" spans="1:8">
      <c r="A836" s="85" t="s">
        <v>3232</v>
      </c>
      <c r="B836" s="85" t="s">
        <v>3231</v>
      </c>
      <c r="C836" s="85">
        <v>6</v>
      </c>
      <c r="D836" s="85">
        <v>153019030</v>
      </c>
      <c r="E836" s="85">
        <v>153045702</v>
      </c>
      <c r="F836" s="85">
        <v>0</v>
      </c>
      <c r="G836" s="85">
        <v>0</v>
      </c>
      <c r="H836" s="85" t="s">
        <v>2325</v>
      </c>
    </row>
    <row r="837" spans="1:8">
      <c r="A837" s="85" t="s">
        <v>3233</v>
      </c>
      <c r="B837" s="85" t="s">
        <v>3231</v>
      </c>
      <c r="C837" s="85">
        <v>6</v>
      </c>
      <c r="D837" s="85">
        <v>153071933</v>
      </c>
      <c r="E837" s="85">
        <v>153080900</v>
      </c>
      <c r="F837" s="85">
        <v>0</v>
      </c>
      <c r="G837" s="85">
        <v>0</v>
      </c>
      <c r="H837" s="85" t="s">
        <v>2325</v>
      </c>
    </row>
    <row r="838" spans="1:8">
      <c r="A838" s="85" t="s">
        <v>3234</v>
      </c>
      <c r="B838" s="85" t="s">
        <v>3235</v>
      </c>
      <c r="C838" s="85">
        <v>7</v>
      </c>
      <c r="D838" s="85">
        <v>1509913</v>
      </c>
      <c r="E838" s="85">
        <v>1545489</v>
      </c>
      <c r="F838" s="85">
        <v>0</v>
      </c>
      <c r="G838" s="85">
        <v>0</v>
      </c>
      <c r="H838" s="85" t="s">
        <v>2325</v>
      </c>
    </row>
    <row r="839" spans="1:8">
      <c r="A839" s="85" t="s">
        <v>3236</v>
      </c>
      <c r="B839" s="85" t="s">
        <v>3235</v>
      </c>
      <c r="C839" s="85">
        <v>7</v>
      </c>
      <c r="D839" s="85">
        <v>1581871</v>
      </c>
      <c r="E839" s="85">
        <v>1600457</v>
      </c>
      <c r="F839" s="85">
        <v>0</v>
      </c>
      <c r="G839" s="85">
        <v>0</v>
      </c>
      <c r="H839" s="85" t="s">
        <v>2325</v>
      </c>
    </row>
    <row r="840" spans="1:8">
      <c r="A840" s="85" t="s">
        <v>3237</v>
      </c>
      <c r="B840" s="85" t="s">
        <v>3235</v>
      </c>
      <c r="C840" s="85">
        <v>7</v>
      </c>
      <c r="D840" s="85">
        <v>1606966</v>
      </c>
      <c r="E840" s="85">
        <v>1610641</v>
      </c>
      <c r="F840" s="85">
        <v>0</v>
      </c>
      <c r="G840" s="85">
        <v>0</v>
      </c>
      <c r="H840" s="85" t="s">
        <v>2325</v>
      </c>
    </row>
    <row r="841" spans="1:8">
      <c r="A841" s="85" t="s">
        <v>3238</v>
      </c>
      <c r="B841" s="85" t="s">
        <v>3235</v>
      </c>
      <c r="C841" s="85">
        <v>7</v>
      </c>
      <c r="D841" s="85">
        <v>1727755</v>
      </c>
      <c r="E841" s="85">
        <v>1787590</v>
      </c>
      <c r="F841" s="85">
        <v>0</v>
      </c>
      <c r="G841" s="85">
        <v>2</v>
      </c>
      <c r="H841" s="85" t="s">
        <v>2325</v>
      </c>
    </row>
    <row r="842" spans="1:8">
      <c r="A842" s="85" t="s">
        <v>3239</v>
      </c>
      <c r="B842" s="85" t="s">
        <v>3235</v>
      </c>
      <c r="C842" s="85">
        <v>7</v>
      </c>
      <c r="D842" s="85">
        <v>1732446</v>
      </c>
      <c r="E842" s="85">
        <v>1733961</v>
      </c>
      <c r="F842" s="85">
        <v>0</v>
      </c>
      <c r="G842" s="85">
        <v>0</v>
      </c>
      <c r="H842" s="85" t="s">
        <v>2325</v>
      </c>
    </row>
    <row r="843" spans="1:8">
      <c r="A843" s="85" t="s">
        <v>3240</v>
      </c>
      <c r="B843" s="85" t="s">
        <v>3235</v>
      </c>
      <c r="C843" s="85">
        <v>7</v>
      </c>
      <c r="D843" s="85">
        <v>1855429</v>
      </c>
      <c r="E843" s="85">
        <v>2272878</v>
      </c>
      <c r="F843" s="85">
        <v>70</v>
      </c>
      <c r="G843" s="85">
        <v>59</v>
      </c>
      <c r="H843" s="85" t="s">
        <v>2329</v>
      </c>
    </row>
    <row r="844" spans="1:8">
      <c r="A844" s="85" t="s">
        <v>3241</v>
      </c>
      <c r="B844" s="85" t="s">
        <v>3235</v>
      </c>
      <c r="C844" s="85">
        <v>7</v>
      </c>
      <c r="D844" s="85">
        <v>2273866</v>
      </c>
      <c r="E844" s="85">
        <v>2281840</v>
      </c>
      <c r="F844" s="85">
        <v>0</v>
      </c>
      <c r="G844" s="85">
        <v>2</v>
      </c>
      <c r="H844" s="85" t="s">
        <v>2325</v>
      </c>
    </row>
    <row r="845" spans="1:8">
      <c r="A845" s="85" t="s">
        <v>3242</v>
      </c>
      <c r="B845" s="85" t="s">
        <v>3235</v>
      </c>
      <c r="C845" s="85">
        <v>7</v>
      </c>
      <c r="D845" s="85">
        <v>2281857</v>
      </c>
      <c r="E845" s="85">
        <v>2290781</v>
      </c>
      <c r="F845" s="85">
        <v>0</v>
      </c>
      <c r="G845" s="85">
        <v>22</v>
      </c>
      <c r="H845" s="85" t="s">
        <v>2325</v>
      </c>
    </row>
    <row r="846" spans="1:8">
      <c r="A846" s="85" t="s">
        <v>3243</v>
      </c>
      <c r="B846" s="85" t="s">
        <v>3235</v>
      </c>
      <c r="C846" s="85">
        <v>7</v>
      </c>
      <c r="D846" s="85">
        <v>2291405</v>
      </c>
      <c r="E846" s="85">
        <v>2393953</v>
      </c>
      <c r="F846" s="85">
        <v>0</v>
      </c>
      <c r="G846" s="85">
        <v>19</v>
      </c>
      <c r="H846" s="85" t="s">
        <v>2329</v>
      </c>
    </row>
    <row r="847" spans="1:8">
      <c r="A847" s="85" t="s">
        <v>3244</v>
      </c>
      <c r="B847" s="85" t="s">
        <v>3245</v>
      </c>
      <c r="C847" s="85">
        <v>7</v>
      </c>
      <c r="D847" s="85">
        <v>7196565</v>
      </c>
      <c r="E847" s="85">
        <v>7288282</v>
      </c>
      <c r="F847" s="85">
        <v>0</v>
      </c>
      <c r="G847" s="85">
        <v>0</v>
      </c>
      <c r="H847" s="85" t="s">
        <v>2325</v>
      </c>
    </row>
    <row r="848" spans="1:8">
      <c r="A848" s="85" t="s">
        <v>3246</v>
      </c>
      <c r="B848" s="85" t="s">
        <v>3245</v>
      </c>
      <c r="C848" s="85">
        <v>7</v>
      </c>
      <c r="D848" s="85">
        <v>7395834</v>
      </c>
      <c r="E848" s="85">
        <v>7575484</v>
      </c>
      <c r="F848" s="85">
        <v>0</v>
      </c>
      <c r="G848" s="85">
        <v>0</v>
      </c>
      <c r="H848" s="85" t="s">
        <v>2325</v>
      </c>
    </row>
    <row r="849" spans="1:8">
      <c r="A849" s="85" t="s">
        <v>3247</v>
      </c>
      <c r="B849" s="85" t="s">
        <v>3245</v>
      </c>
      <c r="C849" s="85">
        <v>7</v>
      </c>
      <c r="D849" s="85">
        <v>7606503</v>
      </c>
      <c r="E849" s="85">
        <v>7648560</v>
      </c>
      <c r="F849" s="85">
        <v>0</v>
      </c>
      <c r="G849" s="85">
        <v>0</v>
      </c>
      <c r="H849" s="85" t="s">
        <v>2325</v>
      </c>
    </row>
    <row r="850" spans="1:8">
      <c r="A850" s="85" t="s">
        <v>3248</v>
      </c>
      <c r="B850" s="85" t="s">
        <v>3245</v>
      </c>
      <c r="C850" s="85">
        <v>7</v>
      </c>
      <c r="D850" s="85">
        <v>7676149</v>
      </c>
      <c r="E850" s="85">
        <v>7758238</v>
      </c>
      <c r="F850" s="85">
        <v>0</v>
      </c>
      <c r="G850" s="85">
        <v>0</v>
      </c>
      <c r="H850" s="85" t="s">
        <v>2325</v>
      </c>
    </row>
    <row r="851" spans="1:8">
      <c r="A851" s="85" t="s">
        <v>3249</v>
      </c>
      <c r="B851" s="85" t="s">
        <v>3245</v>
      </c>
      <c r="C851" s="85">
        <v>7</v>
      </c>
      <c r="D851" s="85">
        <v>7680342</v>
      </c>
      <c r="E851" s="85">
        <v>8043689</v>
      </c>
      <c r="F851" s="85">
        <v>73</v>
      </c>
      <c r="G851" s="85">
        <v>0</v>
      </c>
      <c r="H851" s="85" t="s">
        <v>2325</v>
      </c>
    </row>
    <row r="852" spans="1:8">
      <c r="A852" s="85" t="s">
        <v>3250</v>
      </c>
      <c r="B852" s="85" t="s">
        <v>3245</v>
      </c>
      <c r="C852" s="85">
        <v>7</v>
      </c>
      <c r="D852" s="85">
        <v>8008425</v>
      </c>
      <c r="E852" s="85">
        <v>8133902</v>
      </c>
      <c r="F852" s="85">
        <v>158</v>
      </c>
      <c r="G852" s="85">
        <v>109</v>
      </c>
      <c r="H852" s="85" t="s">
        <v>2325</v>
      </c>
    </row>
    <row r="853" spans="1:8">
      <c r="A853" s="85" t="s">
        <v>3251</v>
      </c>
      <c r="B853" s="85" t="s">
        <v>3245</v>
      </c>
      <c r="C853" s="85">
        <v>7</v>
      </c>
      <c r="D853" s="85">
        <v>8152814</v>
      </c>
      <c r="E853" s="85">
        <v>8302317</v>
      </c>
      <c r="F853" s="85">
        <v>0</v>
      </c>
      <c r="G853" s="85">
        <v>0</v>
      </c>
      <c r="H853" s="85" t="s">
        <v>2325</v>
      </c>
    </row>
    <row r="854" spans="1:8">
      <c r="A854" s="85" t="s">
        <v>3252</v>
      </c>
      <c r="B854" s="85" t="s">
        <v>3245</v>
      </c>
      <c r="C854" s="85">
        <v>7</v>
      </c>
      <c r="D854" s="85">
        <v>8473585</v>
      </c>
      <c r="E854" s="85">
        <v>8792593</v>
      </c>
      <c r="F854" s="85">
        <v>0</v>
      </c>
      <c r="G854" s="85">
        <v>0</v>
      </c>
      <c r="H854" s="85" t="s">
        <v>2325</v>
      </c>
    </row>
    <row r="855" spans="1:8">
      <c r="A855" s="85" t="s">
        <v>3253</v>
      </c>
      <c r="B855" s="85" t="s">
        <v>3245</v>
      </c>
      <c r="C855" s="85">
        <v>7</v>
      </c>
      <c r="D855" s="85">
        <v>10971578</v>
      </c>
      <c r="E855" s="85">
        <v>10979883</v>
      </c>
      <c r="F855" s="85">
        <v>0</v>
      </c>
      <c r="G855" s="85">
        <v>0</v>
      </c>
      <c r="H855" s="85" t="s">
        <v>2325</v>
      </c>
    </row>
    <row r="856" spans="1:8">
      <c r="A856" s="85" t="s">
        <v>3254</v>
      </c>
      <c r="B856" s="85" t="s">
        <v>3245</v>
      </c>
      <c r="C856" s="85">
        <v>7</v>
      </c>
      <c r="D856" s="85">
        <v>11013499</v>
      </c>
      <c r="E856" s="85">
        <v>11209250</v>
      </c>
      <c r="F856" s="85">
        <v>0</v>
      </c>
      <c r="G856" s="85">
        <v>0</v>
      </c>
      <c r="H856" s="85" t="s">
        <v>2325</v>
      </c>
    </row>
    <row r="857" spans="1:8">
      <c r="A857" s="85" t="s">
        <v>3255</v>
      </c>
      <c r="B857" s="85" t="s">
        <v>3256</v>
      </c>
      <c r="C857" s="85">
        <v>7</v>
      </c>
      <c r="D857" s="85">
        <v>48211055</v>
      </c>
      <c r="E857" s="85">
        <v>48687092</v>
      </c>
      <c r="F857" s="85">
        <v>0</v>
      </c>
      <c r="G857" s="85">
        <v>0</v>
      </c>
      <c r="H857" s="85" t="s">
        <v>2325</v>
      </c>
    </row>
    <row r="858" spans="1:8">
      <c r="A858" s="85" t="s">
        <v>3257</v>
      </c>
      <c r="B858" s="85" t="s">
        <v>3258</v>
      </c>
      <c r="C858" s="85">
        <v>7</v>
      </c>
      <c r="D858" s="85">
        <v>72854728</v>
      </c>
      <c r="E858" s="85">
        <v>72936608</v>
      </c>
      <c r="F858" s="85">
        <v>0</v>
      </c>
      <c r="G858" s="85">
        <v>0</v>
      </c>
      <c r="H858" s="85" t="s">
        <v>2325</v>
      </c>
    </row>
    <row r="859" spans="1:8">
      <c r="A859" s="85" t="s">
        <v>3259</v>
      </c>
      <c r="B859" s="85" t="s">
        <v>3258</v>
      </c>
      <c r="C859" s="85">
        <v>7</v>
      </c>
      <c r="D859" s="85">
        <v>73588575</v>
      </c>
      <c r="E859" s="85">
        <v>73611431</v>
      </c>
      <c r="F859" s="85">
        <v>0</v>
      </c>
      <c r="G859" s="85">
        <v>0</v>
      </c>
      <c r="H859" s="85" t="s">
        <v>2325</v>
      </c>
    </row>
    <row r="860" spans="1:8">
      <c r="A860" s="85" t="s">
        <v>3260</v>
      </c>
      <c r="B860" s="85" t="s">
        <v>3258</v>
      </c>
      <c r="C860" s="85">
        <v>7</v>
      </c>
      <c r="D860" s="85">
        <v>75162621</v>
      </c>
      <c r="E860" s="85">
        <v>75368280</v>
      </c>
      <c r="F860" s="85">
        <v>0</v>
      </c>
      <c r="G860" s="85">
        <v>0</v>
      </c>
      <c r="H860" s="85" t="s">
        <v>2325</v>
      </c>
    </row>
    <row r="861" spans="1:8">
      <c r="A861" s="85" t="s">
        <v>3261</v>
      </c>
      <c r="B861" s="85" t="s">
        <v>3258</v>
      </c>
      <c r="C861" s="85">
        <v>7</v>
      </c>
      <c r="D861" s="85">
        <v>75440983</v>
      </c>
      <c r="E861" s="85">
        <v>75452674</v>
      </c>
      <c r="F861" s="85">
        <v>0</v>
      </c>
      <c r="G861" s="85">
        <v>0</v>
      </c>
      <c r="H861" s="85" t="s">
        <v>2325</v>
      </c>
    </row>
    <row r="862" spans="1:8">
      <c r="A862" s="85" t="s">
        <v>3262</v>
      </c>
      <c r="B862" s="85" t="s">
        <v>3258</v>
      </c>
      <c r="C862" s="85">
        <v>7</v>
      </c>
      <c r="D862" s="85">
        <v>75471920</v>
      </c>
      <c r="E862" s="85">
        <v>75518244</v>
      </c>
      <c r="F862" s="85">
        <v>0</v>
      </c>
      <c r="G862" s="85">
        <v>37</v>
      </c>
      <c r="H862" s="85" t="s">
        <v>2325</v>
      </c>
    </row>
    <row r="863" spans="1:8">
      <c r="A863" s="85" t="s">
        <v>3263</v>
      </c>
      <c r="B863" s="85" t="s">
        <v>3258</v>
      </c>
      <c r="C863" s="85">
        <v>7</v>
      </c>
      <c r="D863" s="85">
        <v>75528518</v>
      </c>
      <c r="E863" s="85">
        <v>75616173</v>
      </c>
      <c r="F863" s="85">
        <v>9</v>
      </c>
      <c r="G863" s="85">
        <v>163</v>
      </c>
      <c r="H863" s="85" t="s">
        <v>2325</v>
      </c>
    </row>
    <row r="864" spans="1:8">
      <c r="A864" s="85" t="s">
        <v>3264</v>
      </c>
      <c r="B864" s="85" t="s">
        <v>3258</v>
      </c>
      <c r="C864" s="85">
        <v>7</v>
      </c>
      <c r="D864" s="85">
        <v>75625656</v>
      </c>
      <c r="E864" s="85">
        <v>75677322</v>
      </c>
      <c r="F864" s="85">
        <v>38</v>
      </c>
      <c r="G864" s="85">
        <v>161</v>
      </c>
      <c r="H864" s="85" t="s">
        <v>2325</v>
      </c>
    </row>
    <row r="865" spans="1:8">
      <c r="A865" s="85" t="s">
        <v>3265</v>
      </c>
      <c r="B865" s="85" t="s">
        <v>3258</v>
      </c>
      <c r="C865" s="85">
        <v>7</v>
      </c>
      <c r="D865" s="85">
        <v>75677369</v>
      </c>
      <c r="E865" s="85">
        <v>75696826</v>
      </c>
      <c r="F865" s="85">
        <v>38</v>
      </c>
      <c r="G865" s="85">
        <v>163</v>
      </c>
      <c r="H865" s="85" t="s">
        <v>2325</v>
      </c>
    </row>
    <row r="866" spans="1:8">
      <c r="A866" s="85" t="s">
        <v>3266</v>
      </c>
      <c r="B866" s="85" t="s">
        <v>3258</v>
      </c>
      <c r="C866" s="85">
        <v>7</v>
      </c>
      <c r="D866" s="85">
        <v>75831216</v>
      </c>
      <c r="E866" s="85">
        <v>75916605</v>
      </c>
      <c r="F866" s="85">
        <v>5</v>
      </c>
      <c r="G866" s="85">
        <v>0</v>
      </c>
      <c r="H866" s="85" t="s">
        <v>2325</v>
      </c>
    </row>
    <row r="867" spans="1:8">
      <c r="A867" s="85" t="s">
        <v>3267</v>
      </c>
      <c r="B867" s="85" t="s">
        <v>3258</v>
      </c>
      <c r="C867" s="85">
        <v>7</v>
      </c>
      <c r="D867" s="85">
        <v>75931861</v>
      </c>
      <c r="E867" s="85">
        <v>75933612</v>
      </c>
      <c r="F867" s="85">
        <v>0</v>
      </c>
      <c r="G867" s="85">
        <v>0</v>
      </c>
      <c r="H867" s="85" t="s">
        <v>2325</v>
      </c>
    </row>
    <row r="868" spans="1:8">
      <c r="A868" s="85" t="s">
        <v>3268</v>
      </c>
      <c r="B868" s="85" t="s">
        <v>3258</v>
      </c>
      <c r="C868" s="85">
        <v>7</v>
      </c>
      <c r="D868" s="85">
        <v>75956116</v>
      </c>
      <c r="E868" s="85">
        <v>75988348</v>
      </c>
      <c r="F868" s="85">
        <v>0</v>
      </c>
      <c r="G868" s="85">
        <v>0</v>
      </c>
      <c r="H868" s="85" t="s">
        <v>2325</v>
      </c>
    </row>
    <row r="869" spans="1:8">
      <c r="A869" s="85" t="s">
        <v>3269</v>
      </c>
      <c r="B869" s="85" t="s">
        <v>3258</v>
      </c>
      <c r="C869" s="85">
        <v>7</v>
      </c>
      <c r="D869" s="85">
        <v>76239303</v>
      </c>
      <c r="E869" s="85">
        <v>76256578</v>
      </c>
      <c r="F869" s="85">
        <v>0</v>
      </c>
      <c r="G869" s="85">
        <v>1</v>
      </c>
      <c r="H869" s="85" t="s">
        <v>2329</v>
      </c>
    </row>
    <row r="870" spans="1:8">
      <c r="A870" s="85" t="s">
        <v>3270</v>
      </c>
      <c r="B870" s="85" t="s">
        <v>3258</v>
      </c>
      <c r="C870" s="85">
        <v>7</v>
      </c>
      <c r="D870" s="85">
        <v>77325760</v>
      </c>
      <c r="E870" s="85">
        <v>77412339</v>
      </c>
      <c r="F870" s="85">
        <v>0</v>
      </c>
      <c r="G870" s="85">
        <v>0</v>
      </c>
      <c r="H870" s="85" t="s">
        <v>2325</v>
      </c>
    </row>
    <row r="871" spans="1:8">
      <c r="A871" s="85" t="s">
        <v>3271</v>
      </c>
      <c r="B871" s="85" t="s">
        <v>3272</v>
      </c>
      <c r="C871" s="85">
        <v>7</v>
      </c>
      <c r="D871" s="85">
        <v>82993222</v>
      </c>
      <c r="E871" s="85">
        <v>83278326</v>
      </c>
      <c r="F871" s="85">
        <v>0</v>
      </c>
      <c r="G871" s="85">
        <v>0</v>
      </c>
      <c r="H871" s="85" t="s">
        <v>2325</v>
      </c>
    </row>
    <row r="872" spans="1:8">
      <c r="A872" s="85" t="s">
        <v>3273</v>
      </c>
      <c r="B872" s="85" t="s">
        <v>3272</v>
      </c>
      <c r="C872" s="85">
        <v>7</v>
      </c>
      <c r="D872" s="85">
        <v>86273230</v>
      </c>
      <c r="E872" s="85">
        <v>86494200</v>
      </c>
      <c r="F872" s="85">
        <v>67</v>
      </c>
      <c r="G872" s="85">
        <v>31</v>
      </c>
      <c r="H872" s="85" t="s">
        <v>2325</v>
      </c>
    </row>
    <row r="873" spans="1:8">
      <c r="A873" s="85" t="s">
        <v>3274</v>
      </c>
      <c r="B873" s="85" t="s">
        <v>3272</v>
      </c>
      <c r="C873" s="85">
        <v>7</v>
      </c>
      <c r="D873" s="85">
        <v>86506222</v>
      </c>
      <c r="E873" s="85">
        <v>86689015</v>
      </c>
      <c r="F873" s="85">
        <v>0</v>
      </c>
      <c r="G873" s="85">
        <v>79</v>
      </c>
      <c r="H873" s="85" t="s">
        <v>2325</v>
      </c>
    </row>
    <row r="874" spans="1:8">
      <c r="A874" s="85" t="s">
        <v>3275</v>
      </c>
      <c r="B874" s="85" t="s">
        <v>3272</v>
      </c>
      <c r="C874" s="85">
        <v>7</v>
      </c>
      <c r="D874" s="85">
        <v>86781677</v>
      </c>
      <c r="E874" s="85">
        <v>86825653</v>
      </c>
      <c r="F874" s="85">
        <v>0</v>
      </c>
      <c r="G874" s="85">
        <v>43</v>
      </c>
      <c r="H874" s="85" t="s">
        <v>2325</v>
      </c>
    </row>
    <row r="875" spans="1:8">
      <c r="A875" s="85" t="s">
        <v>3276</v>
      </c>
      <c r="B875" s="85" t="s">
        <v>3272</v>
      </c>
      <c r="C875" s="85">
        <v>7</v>
      </c>
      <c r="D875" s="85">
        <v>86825478</v>
      </c>
      <c r="E875" s="85">
        <v>86849903</v>
      </c>
      <c r="F875" s="85">
        <v>0</v>
      </c>
      <c r="G875" s="85">
        <v>0</v>
      </c>
      <c r="H875" s="85" t="s">
        <v>2325</v>
      </c>
    </row>
    <row r="876" spans="1:8">
      <c r="A876" s="85" t="s">
        <v>3277</v>
      </c>
      <c r="B876" s="85" t="s">
        <v>3272</v>
      </c>
      <c r="C876" s="85">
        <v>7</v>
      </c>
      <c r="D876" s="85">
        <v>86974997</v>
      </c>
      <c r="E876" s="85">
        <v>87029111</v>
      </c>
      <c r="F876" s="85">
        <v>0</v>
      </c>
      <c r="G876" s="85">
        <v>80</v>
      </c>
      <c r="H876" s="85" t="s">
        <v>2329</v>
      </c>
    </row>
    <row r="877" spans="1:8">
      <c r="A877" s="85" t="s">
        <v>3278</v>
      </c>
      <c r="B877" s="85" t="s">
        <v>3272</v>
      </c>
      <c r="C877" s="85">
        <v>7</v>
      </c>
      <c r="D877" s="85">
        <v>87563458</v>
      </c>
      <c r="E877" s="85">
        <v>87832204</v>
      </c>
      <c r="F877" s="85">
        <v>0</v>
      </c>
      <c r="G877" s="85">
        <v>0</v>
      </c>
      <c r="H877" s="85" t="s">
        <v>2325</v>
      </c>
    </row>
    <row r="878" spans="1:8">
      <c r="A878" s="85" t="s">
        <v>3279</v>
      </c>
      <c r="B878" s="85" t="s">
        <v>3272</v>
      </c>
      <c r="C878" s="85">
        <v>7</v>
      </c>
      <c r="D878" s="85">
        <v>87905744</v>
      </c>
      <c r="E878" s="85">
        <v>87936206</v>
      </c>
      <c r="F878" s="85">
        <v>0</v>
      </c>
      <c r="G878" s="85">
        <v>0</v>
      </c>
      <c r="H878" s="85" t="s">
        <v>2325</v>
      </c>
    </row>
    <row r="879" spans="1:8">
      <c r="A879" s="85" t="s">
        <v>3280</v>
      </c>
      <c r="B879" s="85" t="s">
        <v>3272</v>
      </c>
      <c r="C879" s="85">
        <v>7</v>
      </c>
      <c r="D879" s="85">
        <v>88423420</v>
      </c>
      <c r="E879" s="85">
        <v>88425035</v>
      </c>
      <c r="F879" s="85">
        <v>0</v>
      </c>
      <c r="G879" s="85">
        <v>0</v>
      </c>
      <c r="H879" s="85" t="s">
        <v>2325</v>
      </c>
    </row>
    <row r="880" spans="1:8">
      <c r="A880" s="85" t="s">
        <v>3281</v>
      </c>
      <c r="B880" s="85" t="s">
        <v>3282</v>
      </c>
      <c r="C880" s="85">
        <v>7</v>
      </c>
      <c r="D880" s="85">
        <v>89783689</v>
      </c>
      <c r="E880" s="85">
        <v>89794143</v>
      </c>
      <c r="F880" s="85">
        <v>0</v>
      </c>
      <c r="G880" s="85">
        <v>0</v>
      </c>
      <c r="H880" s="85" t="s">
        <v>2325</v>
      </c>
    </row>
    <row r="881" spans="1:8">
      <c r="A881" s="85" t="s">
        <v>3283</v>
      </c>
      <c r="B881" s="85" t="s">
        <v>3282</v>
      </c>
      <c r="C881" s="85">
        <v>7</v>
      </c>
      <c r="D881" s="85">
        <v>89796904</v>
      </c>
      <c r="E881" s="85">
        <v>89867451</v>
      </c>
      <c r="F881" s="85">
        <v>0</v>
      </c>
      <c r="G881" s="85">
        <v>0</v>
      </c>
      <c r="H881" s="85" t="s">
        <v>2325</v>
      </c>
    </row>
    <row r="882" spans="1:8">
      <c r="A882" s="85" t="s">
        <v>3284</v>
      </c>
      <c r="B882" s="85" t="s">
        <v>3282</v>
      </c>
      <c r="C882" s="85">
        <v>7</v>
      </c>
      <c r="D882" s="85">
        <v>89964537</v>
      </c>
      <c r="E882" s="85">
        <v>90020769</v>
      </c>
      <c r="F882" s="85">
        <v>0</v>
      </c>
      <c r="G882" s="85">
        <v>0</v>
      </c>
      <c r="H882" s="85" t="s">
        <v>2325</v>
      </c>
    </row>
    <row r="883" spans="1:8">
      <c r="A883" s="85" t="s">
        <v>3285</v>
      </c>
      <c r="B883" s="85" t="s">
        <v>3282</v>
      </c>
      <c r="C883" s="85">
        <v>7</v>
      </c>
      <c r="D883" s="85">
        <v>91321323</v>
      </c>
      <c r="E883" s="85">
        <v>91510034</v>
      </c>
      <c r="F883" s="85">
        <v>0</v>
      </c>
      <c r="G883" s="85">
        <v>0</v>
      </c>
      <c r="H883" s="85" t="s">
        <v>2325</v>
      </c>
    </row>
    <row r="884" spans="1:8">
      <c r="A884" s="85" t="s">
        <v>3286</v>
      </c>
      <c r="B884" s="85" t="s">
        <v>3282</v>
      </c>
      <c r="C884" s="85">
        <v>7</v>
      </c>
      <c r="D884" s="85">
        <v>91741473</v>
      </c>
      <c r="E884" s="85">
        <v>91808845</v>
      </c>
      <c r="F884" s="85">
        <v>0</v>
      </c>
      <c r="G884" s="85">
        <v>0</v>
      </c>
      <c r="H884" s="85" t="s">
        <v>2325</v>
      </c>
    </row>
    <row r="885" spans="1:8">
      <c r="A885" s="85" t="s">
        <v>3287</v>
      </c>
      <c r="B885" s="85" t="s">
        <v>3282</v>
      </c>
      <c r="C885" s="85">
        <v>7</v>
      </c>
      <c r="D885" s="85">
        <v>92097694</v>
      </c>
      <c r="E885" s="85">
        <v>92107300</v>
      </c>
      <c r="F885" s="85">
        <v>0</v>
      </c>
      <c r="G885" s="85">
        <v>0</v>
      </c>
      <c r="H885" s="85" t="s">
        <v>2325</v>
      </c>
    </row>
    <row r="886" spans="1:8">
      <c r="A886" s="85" t="s">
        <v>3288</v>
      </c>
      <c r="B886" s="85" t="s">
        <v>3282</v>
      </c>
      <c r="C886" s="85">
        <v>7</v>
      </c>
      <c r="D886" s="85">
        <v>92116334</v>
      </c>
      <c r="E886" s="85">
        <v>92157845</v>
      </c>
      <c r="F886" s="85">
        <v>0</v>
      </c>
      <c r="G886" s="85">
        <v>0</v>
      </c>
      <c r="H886" s="85" t="s">
        <v>2325</v>
      </c>
    </row>
    <row r="887" spans="1:8">
      <c r="A887" s="85" t="s">
        <v>3289</v>
      </c>
      <c r="B887" s="85" t="s">
        <v>3282</v>
      </c>
      <c r="C887" s="85">
        <v>7</v>
      </c>
      <c r="D887" s="85">
        <v>92158087</v>
      </c>
      <c r="E887" s="85">
        <v>92167319</v>
      </c>
      <c r="F887" s="85">
        <v>0</v>
      </c>
      <c r="G887" s="85">
        <v>0</v>
      </c>
      <c r="H887" s="85" t="s">
        <v>2325</v>
      </c>
    </row>
    <row r="888" spans="1:8">
      <c r="A888" s="85" t="s">
        <v>3290</v>
      </c>
      <c r="B888" s="85" t="s">
        <v>3282</v>
      </c>
      <c r="C888" s="85">
        <v>7</v>
      </c>
      <c r="D888" s="85">
        <v>92190107</v>
      </c>
      <c r="E888" s="85">
        <v>92219708</v>
      </c>
      <c r="F888" s="85">
        <v>0</v>
      </c>
      <c r="G888" s="85">
        <v>0</v>
      </c>
      <c r="H888" s="85" t="s">
        <v>2325</v>
      </c>
    </row>
    <row r="889" spans="1:8">
      <c r="A889" s="85" t="s">
        <v>3291</v>
      </c>
      <c r="B889" s="85" t="s">
        <v>3282</v>
      </c>
      <c r="C889" s="85">
        <v>7</v>
      </c>
      <c r="D889" s="85">
        <v>92234235</v>
      </c>
      <c r="E889" s="85">
        <v>92465908</v>
      </c>
      <c r="F889" s="85">
        <v>0</v>
      </c>
      <c r="G889" s="85">
        <v>0</v>
      </c>
      <c r="H889" s="85" t="s">
        <v>2325</v>
      </c>
    </row>
    <row r="890" spans="1:8">
      <c r="A890" s="85" t="s">
        <v>3292</v>
      </c>
      <c r="B890" s="85" t="s">
        <v>3282</v>
      </c>
      <c r="C890" s="85">
        <v>7</v>
      </c>
      <c r="D890" s="85">
        <v>92759368</v>
      </c>
      <c r="E890" s="85">
        <v>92777682</v>
      </c>
      <c r="F890" s="85">
        <v>0</v>
      </c>
      <c r="G890" s="85">
        <v>0</v>
      </c>
      <c r="H890" s="85" t="s">
        <v>2325</v>
      </c>
    </row>
    <row r="891" spans="1:8">
      <c r="A891" s="85" t="s">
        <v>3293</v>
      </c>
      <c r="B891" s="85" t="s">
        <v>3282</v>
      </c>
      <c r="C891" s="85">
        <v>7</v>
      </c>
      <c r="D891" s="85">
        <v>92817899</v>
      </c>
      <c r="E891" s="85">
        <v>92855837</v>
      </c>
      <c r="F891" s="85">
        <v>0</v>
      </c>
      <c r="G891" s="85">
        <v>1</v>
      </c>
      <c r="H891" s="85" t="s">
        <v>2329</v>
      </c>
    </row>
    <row r="892" spans="1:8">
      <c r="A892" s="85" t="s">
        <v>3294</v>
      </c>
      <c r="B892" s="85" t="s">
        <v>3282</v>
      </c>
      <c r="C892" s="85">
        <v>7</v>
      </c>
      <c r="D892" s="85">
        <v>94023873</v>
      </c>
      <c r="E892" s="85">
        <v>94060544</v>
      </c>
      <c r="F892" s="85">
        <v>0</v>
      </c>
      <c r="G892" s="85">
        <v>0</v>
      </c>
      <c r="H892" s="85" t="s">
        <v>2325</v>
      </c>
    </row>
    <row r="893" spans="1:8">
      <c r="A893" s="85" t="s">
        <v>3295</v>
      </c>
      <c r="B893" s="85" t="s">
        <v>3296</v>
      </c>
      <c r="C893" s="85">
        <v>7</v>
      </c>
      <c r="D893" s="85">
        <v>99036545</v>
      </c>
      <c r="E893" s="85">
        <v>99054994</v>
      </c>
      <c r="F893" s="85">
        <v>0</v>
      </c>
      <c r="G893" s="85">
        <v>0</v>
      </c>
      <c r="H893" s="85" t="s">
        <v>2325</v>
      </c>
    </row>
    <row r="894" spans="1:8">
      <c r="A894" s="85" t="s">
        <v>3297</v>
      </c>
      <c r="B894" s="85" t="s">
        <v>3296</v>
      </c>
      <c r="C894" s="85">
        <v>7</v>
      </c>
      <c r="D894" s="85">
        <v>99070464</v>
      </c>
      <c r="E894" s="85">
        <v>99101273</v>
      </c>
      <c r="F894" s="85">
        <v>0</v>
      </c>
      <c r="G894" s="85">
        <v>58</v>
      </c>
      <c r="H894" s="85" t="s">
        <v>2329</v>
      </c>
    </row>
    <row r="895" spans="1:8">
      <c r="A895" s="85" t="s">
        <v>3298</v>
      </c>
      <c r="B895" s="85" t="s">
        <v>3296</v>
      </c>
      <c r="C895" s="85">
        <v>7</v>
      </c>
      <c r="D895" s="85">
        <v>99102274</v>
      </c>
      <c r="E895" s="85">
        <v>99132323</v>
      </c>
      <c r="F895" s="85">
        <v>0</v>
      </c>
      <c r="G895" s="85">
        <v>0</v>
      </c>
      <c r="H895" s="85" t="s">
        <v>2325</v>
      </c>
    </row>
    <row r="896" spans="1:8">
      <c r="A896" s="85" t="s">
        <v>3299</v>
      </c>
      <c r="B896" s="85" t="s">
        <v>3296</v>
      </c>
      <c r="C896" s="85">
        <v>7</v>
      </c>
      <c r="D896" s="85">
        <v>99425636</v>
      </c>
      <c r="E896" s="85">
        <v>99463718</v>
      </c>
      <c r="F896" s="85">
        <v>0</v>
      </c>
      <c r="G896" s="85">
        <v>0</v>
      </c>
      <c r="H896" s="85" t="s">
        <v>2325</v>
      </c>
    </row>
    <row r="897" spans="1:8">
      <c r="A897" s="85" t="s">
        <v>3300</v>
      </c>
      <c r="B897" s="85" t="s">
        <v>3296</v>
      </c>
      <c r="C897" s="85">
        <v>7</v>
      </c>
      <c r="D897" s="85">
        <v>99474581</v>
      </c>
      <c r="E897" s="85">
        <v>99517223</v>
      </c>
      <c r="F897" s="85">
        <v>0</v>
      </c>
      <c r="G897" s="85">
        <v>161</v>
      </c>
      <c r="H897" s="85" t="s">
        <v>2329</v>
      </c>
    </row>
    <row r="898" spans="1:8">
      <c r="A898" s="85" t="s">
        <v>3301</v>
      </c>
      <c r="B898" s="85" t="s">
        <v>3296</v>
      </c>
      <c r="C898" s="85">
        <v>7</v>
      </c>
      <c r="D898" s="85">
        <v>99520892</v>
      </c>
      <c r="E898" s="85">
        <v>99527243</v>
      </c>
      <c r="F898" s="85">
        <v>0</v>
      </c>
      <c r="G898" s="85">
        <v>17</v>
      </c>
      <c r="H898" s="85" t="s">
        <v>2329</v>
      </c>
    </row>
    <row r="899" spans="1:8">
      <c r="A899" s="85" t="s">
        <v>3302</v>
      </c>
      <c r="B899" s="85" t="s">
        <v>3296</v>
      </c>
      <c r="C899" s="85">
        <v>7</v>
      </c>
      <c r="D899" s="85">
        <v>99613204</v>
      </c>
      <c r="E899" s="85">
        <v>99639312</v>
      </c>
      <c r="F899" s="85">
        <v>0</v>
      </c>
      <c r="G899" s="85">
        <v>0</v>
      </c>
      <c r="H899" s="85" t="s">
        <v>2325</v>
      </c>
    </row>
    <row r="900" spans="1:8">
      <c r="A900" s="85" t="s">
        <v>3303</v>
      </c>
      <c r="B900" s="85" t="s">
        <v>3296</v>
      </c>
      <c r="C900" s="85">
        <v>7</v>
      </c>
      <c r="D900" s="85">
        <v>99647390</v>
      </c>
      <c r="E900" s="85">
        <v>99662661</v>
      </c>
      <c r="F900" s="85">
        <v>0</v>
      </c>
      <c r="G900" s="85">
        <v>160</v>
      </c>
      <c r="H900" s="85" t="s">
        <v>2329</v>
      </c>
    </row>
    <row r="901" spans="1:8">
      <c r="A901" s="85" t="s">
        <v>3304</v>
      </c>
      <c r="B901" s="85" t="s">
        <v>3296</v>
      </c>
      <c r="C901" s="85">
        <v>7</v>
      </c>
      <c r="D901" s="85">
        <v>99661656</v>
      </c>
      <c r="E901" s="85">
        <v>99680171</v>
      </c>
      <c r="F901" s="85">
        <v>0</v>
      </c>
      <c r="G901" s="85">
        <v>0</v>
      </c>
      <c r="H901" s="85" t="s">
        <v>2325</v>
      </c>
    </row>
    <row r="902" spans="1:8">
      <c r="A902" s="85" t="s">
        <v>3305</v>
      </c>
      <c r="B902" s="85" t="s">
        <v>3296</v>
      </c>
      <c r="C902" s="85">
        <v>7</v>
      </c>
      <c r="D902" s="85">
        <v>99686577</v>
      </c>
      <c r="E902" s="85">
        <v>99689823</v>
      </c>
      <c r="F902" s="85">
        <v>0</v>
      </c>
      <c r="G902" s="85">
        <v>0</v>
      </c>
      <c r="H902" s="85" t="s">
        <v>2325</v>
      </c>
    </row>
    <row r="903" spans="1:8">
      <c r="A903" s="85" t="s">
        <v>3306</v>
      </c>
      <c r="B903" s="85" t="s">
        <v>3296</v>
      </c>
      <c r="C903" s="85">
        <v>7</v>
      </c>
      <c r="D903" s="85">
        <v>99690351</v>
      </c>
      <c r="E903" s="85">
        <v>99699563</v>
      </c>
      <c r="F903" s="85">
        <v>0</v>
      </c>
      <c r="G903" s="85">
        <v>68</v>
      </c>
      <c r="H903" s="85" t="s">
        <v>2325</v>
      </c>
    </row>
    <row r="904" spans="1:8">
      <c r="A904" s="85" t="s">
        <v>3307</v>
      </c>
      <c r="B904" s="85" t="s">
        <v>3296</v>
      </c>
      <c r="C904" s="85">
        <v>7</v>
      </c>
      <c r="D904" s="85">
        <v>99699172</v>
      </c>
      <c r="E904" s="85">
        <v>99707968</v>
      </c>
      <c r="F904" s="85">
        <v>0</v>
      </c>
      <c r="G904" s="85">
        <v>60</v>
      </c>
      <c r="H904" s="85" t="s">
        <v>2325</v>
      </c>
    </row>
    <row r="905" spans="1:8">
      <c r="A905" s="85" t="s">
        <v>3308</v>
      </c>
      <c r="B905" s="85" t="s">
        <v>3296</v>
      </c>
      <c r="C905" s="85">
        <v>7</v>
      </c>
      <c r="D905" s="85">
        <v>99704693</v>
      </c>
      <c r="E905" s="85">
        <v>99717464</v>
      </c>
      <c r="F905" s="85">
        <v>0</v>
      </c>
      <c r="G905" s="85">
        <v>77</v>
      </c>
      <c r="H905" s="85" t="s">
        <v>2325</v>
      </c>
    </row>
    <row r="906" spans="1:8">
      <c r="A906" s="85" t="s">
        <v>3309</v>
      </c>
      <c r="B906" s="85" t="s">
        <v>3296</v>
      </c>
      <c r="C906" s="85">
        <v>7</v>
      </c>
      <c r="D906" s="85">
        <v>99717236</v>
      </c>
      <c r="E906" s="85">
        <v>99723134</v>
      </c>
      <c r="F906" s="85">
        <v>0</v>
      </c>
      <c r="G906" s="85">
        <v>53</v>
      </c>
      <c r="H906" s="85" t="s">
        <v>2325</v>
      </c>
    </row>
    <row r="907" spans="1:8">
      <c r="A907" s="85" t="s">
        <v>3310</v>
      </c>
      <c r="B907" s="85" t="s">
        <v>3296</v>
      </c>
      <c r="C907" s="85">
        <v>7</v>
      </c>
      <c r="D907" s="85">
        <v>99724317</v>
      </c>
      <c r="E907" s="85">
        <v>99726118</v>
      </c>
      <c r="F907" s="85">
        <v>0</v>
      </c>
      <c r="G907" s="85">
        <v>0</v>
      </c>
      <c r="H907" s="85" t="s">
        <v>2325</v>
      </c>
    </row>
    <row r="908" spans="1:8">
      <c r="A908" s="85" t="s">
        <v>3311</v>
      </c>
      <c r="B908" s="85" t="s">
        <v>3296</v>
      </c>
      <c r="C908" s="85">
        <v>7</v>
      </c>
      <c r="D908" s="85">
        <v>99746530</v>
      </c>
      <c r="E908" s="85">
        <v>99753567</v>
      </c>
      <c r="F908" s="85">
        <v>0</v>
      </c>
      <c r="G908" s="85">
        <v>92</v>
      </c>
      <c r="H908" s="85" t="s">
        <v>2325</v>
      </c>
    </row>
    <row r="909" spans="1:8">
      <c r="A909" s="85" t="s">
        <v>3312</v>
      </c>
      <c r="B909" s="85" t="s">
        <v>3296</v>
      </c>
      <c r="C909" s="85">
        <v>7</v>
      </c>
      <c r="D909" s="85">
        <v>99752043</v>
      </c>
      <c r="E909" s="85">
        <v>99756338</v>
      </c>
      <c r="F909" s="85">
        <v>0</v>
      </c>
      <c r="G909" s="85">
        <v>0</v>
      </c>
      <c r="H909" s="85" t="s">
        <v>2325</v>
      </c>
    </row>
    <row r="910" spans="1:8">
      <c r="A910" s="85" t="s">
        <v>3313</v>
      </c>
      <c r="B910" s="85" t="s">
        <v>3296</v>
      </c>
      <c r="C910" s="85">
        <v>7</v>
      </c>
      <c r="D910" s="85">
        <v>99756867</v>
      </c>
      <c r="E910" s="85">
        <v>99766373</v>
      </c>
      <c r="F910" s="85">
        <v>0</v>
      </c>
      <c r="G910" s="85">
        <v>60</v>
      </c>
      <c r="H910" s="85" t="s">
        <v>2325</v>
      </c>
    </row>
    <row r="911" spans="1:8">
      <c r="A911" s="85" t="s">
        <v>3314</v>
      </c>
      <c r="B911" s="85" t="s">
        <v>3296</v>
      </c>
      <c r="C911" s="85">
        <v>7</v>
      </c>
      <c r="D911" s="85">
        <v>99767229</v>
      </c>
      <c r="E911" s="85">
        <v>99774995</v>
      </c>
      <c r="F911" s="85">
        <v>0</v>
      </c>
      <c r="G911" s="85">
        <v>160</v>
      </c>
      <c r="H911" s="85" t="s">
        <v>2325</v>
      </c>
    </row>
    <row r="912" spans="1:8">
      <c r="A912" s="85" t="s">
        <v>3315</v>
      </c>
      <c r="B912" s="85" t="s">
        <v>3296</v>
      </c>
      <c r="C912" s="85">
        <v>7</v>
      </c>
      <c r="D912" s="85">
        <v>99775186</v>
      </c>
      <c r="E912" s="85">
        <v>99819111</v>
      </c>
      <c r="F912" s="85">
        <v>0</v>
      </c>
      <c r="G912" s="85">
        <v>160</v>
      </c>
      <c r="H912" s="85" t="s">
        <v>2325</v>
      </c>
    </row>
    <row r="913" spans="1:8">
      <c r="A913" s="85" t="s">
        <v>3316</v>
      </c>
      <c r="B913" s="85" t="s">
        <v>3296</v>
      </c>
      <c r="C913" s="85">
        <v>7</v>
      </c>
      <c r="D913" s="85">
        <v>99798283</v>
      </c>
      <c r="E913" s="85">
        <v>99869855</v>
      </c>
      <c r="F913" s="85">
        <v>0</v>
      </c>
      <c r="G913" s="85">
        <v>0</v>
      </c>
      <c r="H913" s="85" t="s">
        <v>2325</v>
      </c>
    </row>
    <row r="914" spans="1:8">
      <c r="A914" s="85" t="s">
        <v>3317</v>
      </c>
      <c r="B914" s="85" t="s">
        <v>3296</v>
      </c>
      <c r="C914" s="85">
        <v>7</v>
      </c>
      <c r="D914" s="85">
        <v>99815864</v>
      </c>
      <c r="E914" s="85">
        <v>99819113</v>
      </c>
      <c r="F914" s="85">
        <v>0</v>
      </c>
      <c r="G914" s="85">
        <v>159</v>
      </c>
      <c r="H914" s="85" t="s">
        <v>2329</v>
      </c>
    </row>
    <row r="915" spans="1:8">
      <c r="A915" s="85" t="s">
        <v>3318</v>
      </c>
      <c r="B915" s="85" t="s">
        <v>3296</v>
      </c>
      <c r="C915" s="85">
        <v>7</v>
      </c>
      <c r="D915" s="85">
        <v>99905325</v>
      </c>
      <c r="E915" s="85">
        <v>99919819</v>
      </c>
      <c r="F915" s="85">
        <v>17</v>
      </c>
      <c r="G915" s="85">
        <v>0</v>
      </c>
      <c r="H915" s="85" t="s">
        <v>2325</v>
      </c>
    </row>
    <row r="916" spans="1:8">
      <c r="A916" s="85" t="s">
        <v>3319</v>
      </c>
      <c r="B916" s="85" t="s">
        <v>3296</v>
      </c>
      <c r="C916" s="85">
        <v>7</v>
      </c>
      <c r="D916" s="85">
        <v>99933737</v>
      </c>
      <c r="E916" s="85">
        <v>99965356</v>
      </c>
      <c r="F916" s="85">
        <v>63</v>
      </c>
      <c r="G916" s="85">
        <v>176</v>
      </c>
      <c r="H916" s="85" t="s">
        <v>2325</v>
      </c>
    </row>
    <row r="917" spans="1:8">
      <c r="A917" s="85" t="s">
        <v>3320</v>
      </c>
      <c r="B917" s="85" t="s">
        <v>3296</v>
      </c>
      <c r="C917" s="85">
        <v>7</v>
      </c>
      <c r="D917" s="85">
        <v>99965153</v>
      </c>
      <c r="E917" s="85">
        <v>99997719</v>
      </c>
      <c r="F917" s="85">
        <v>47</v>
      </c>
      <c r="G917" s="85">
        <v>176</v>
      </c>
      <c r="H917" s="85" t="s">
        <v>2325</v>
      </c>
    </row>
    <row r="918" spans="1:8">
      <c r="A918" s="85" t="s">
        <v>3321</v>
      </c>
      <c r="B918" s="85" t="s">
        <v>3296</v>
      </c>
      <c r="C918" s="85">
        <v>7</v>
      </c>
      <c r="D918" s="85">
        <v>99998449</v>
      </c>
      <c r="E918" s="85">
        <v>100026615</v>
      </c>
      <c r="F918" s="85">
        <v>44</v>
      </c>
      <c r="G918" s="85">
        <v>160</v>
      </c>
      <c r="H918" s="85" t="s">
        <v>2325</v>
      </c>
    </row>
    <row r="919" spans="1:8">
      <c r="A919" s="85" t="s">
        <v>3322</v>
      </c>
      <c r="B919" s="85" t="s">
        <v>3296</v>
      </c>
      <c r="C919" s="85">
        <v>7</v>
      </c>
      <c r="D919" s="85">
        <v>100026413</v>
      </c>
      <c r="E919" s="85">
        <v>100031741</v>
      </c>
      <c r="F919" s="85">
        <v>28</v>
      </c>
      <c r="G919" s="85">
        <v>171</v>
      </c>
      <c r="H919" s="85" t="s">
        <v>2325</v>
      </c>
    </row>
    <row r="920" spans="1:8">
      <c r="A920" s="85" t="s">
        <v>3323</v>
      </c>
      <c r="B920" s="85" t="s">
        <v>3296</v>
      </c>
      <c r="C920" s="85">
        <v>7</v>
      </c>
      <c r="D920" s="85">
        <v>100032905</v>
      </c>
      <c r="E920" s="85">
        <v>100034188</v>
      </c>
      <c r="F920" s="85">
        <v>24</v>
      </c>
      <c r="G920" s="85">
        <v>0</v>
      </c>
      <c r="H920" s="85" t="s">
        <v>2325</v>
      </c>
    </row>
    <row r="921" spans="1:8">
      <c r="A921" s="85" t="s">
        <v>3324</v>
      </c>
      <c r="B921" s="85" t="s">
        <v>3296</v>
      </c>
      <c r="C921" s="85">
        <v>7</v>
      </c>
      <c r="D921" s="85">
        <v>100054238</v>
      </c>
      <c r="E921" s="85">
        <v>100061894</v>
      </c>
      <c r="F921" s="85">
        <v>17</v>
      </c>
      <c r="G921" s="85">
        <v>160</v>
      </c>
      <c r="H921" s="85" t="s">
        <v>2325</v>
      </c>
    </row>
    <row r="922" spans="1:8">
      <c r="A922" s="85" t="s">
        <v>3325</v>
      </c>
      <c r="B922" s="85" t="s">
        <v>3296</v>
      </c>
      <c r="C922" s="85">
        <v>7</v>
      </c>
      <c r="D922" s="85">
        <v>100060982</v>
      </c>
      <c r="E922" s="85">
        <v>100076902</v>
      </c>
      <c r="F922" s="85">
        <v>28</v>
      </c>
      <c r="G922" s="85">
        <v>161</v>
      </c>
      <c r="H922" s="85" t="s">
        <v>2325</v>
      </c>
    </row>
    <row r="923" spans="1:8">
      <c r="A923" s="85" t="s">
        <v>3326</v>
      </c>
      <c r="B923" s="85" t="s">
        <v>3296</v>
      </c>
      <c r="C923" s="85">
        <v>7</v>
      </c>
      <c r="D923" s="85">
        <v>100081550</v>
      </c>
      <c r="E923" s="85">
        <v>100092422</v>
      </c>
      <c r="F923" s="85">
        <v>34</v>
      </c>
      <c r="G923" s="85">
        <v>160</v>
      </c>
      <c r="H923" s="85" t="s">
        <v>2325</v>
      </c>
    </row>
    <row r="924" spans="1:8">
      <c r="A924" s="85" t="s">
        <v>3327</v>
      </c>
      <c r="B924" s="85" t="s">
        <v>3296</v>
      </c>
      <c r="C924" s="85">
        <v>7</v>
      </c>
      <c r="D924" s="85">
        <v>100136834</v>
      </c>
      <c r="E924" s="85">
        <v>100165842</v>
      </c>
      <c r="F924" s="85">
        <v>0</v>
      </c>
      <c r="G924" s="85">
        <v>0</v>
      </c>
      <c r="H924" s="85" t="s">
        <v>2325</v>
      </c>
    </row>
    <row r="925" spans="1:8">
      <c r="A925" s="85" t="s">
        <v>3328</v>
      </c>
      <c r="B925" s="85" t="s">
        <v>3296</v>
      </c>
      <c r="C925" s="85">
        <v>7</v>
      </c>
      <c r="D925" s="85">
        <v>100169855</v>
      </c>
      <c r="E925" s="85">
        <v>100183776</v>
      </c>
      <c r="F925" s="85">
        <v>0</v>
      </c>
      <c r="G925" s="85">
        <v>1</v>
      </c>
      <c r="H925" s="85" t="s">
        <v>2325</v>
      </c>
    </row>
    <row r="926" spans="1:8">
      <c r="A926" s="85" t="s">
        <v>3329</v>
      </c>
      <c r="B926" s="85" t="s">
        <v>3296</v>
      </c>
      <c r="C926" s="85">
        <v>7</v>
      </c>
      <c r="D926" s="85">
        <v>100169855</v>
      </c>
      <c r="E926" s="85">
        <v>100171270</v>
      </c>
      <c r="F926" s="85">
        <v>0</v>
      </c>
      <c r="G926" s="85">
        <v>1</v>
      </c>
      <c r="H926" s="85" t="s">
        <v>2325</v>
      </c>
    </row>
    <row r="927" spans="1:8">
      <c r="A927" s="85" t="s">
        <v>3330</v>
      </c>
      <c r="B927" s="85" t="s">
        <v>3296</v>
      </c>
      <c r="C927" s="85">
        <v>7</v>
      </c>
      <c r="D927" s="85">
        <v>100181605</v>
      </c>
      <c r="E927" s="85">
        <v>100198740</v>
      </c>
      <c r="F927" s="85">
        <v>0</v>
      </c>
      <c r="G927" s="85">
        <v>2</v>
      </c>
      <c r="H927" s="85" t="s">
        <v>2325</v>
      </c>
    </row>
    <row r="928" spans="1:8">
      <c r="A928" s="85" t="s">
        <v>3331</v>
      </c>
      <c r="B928" s="85" t="s">
        <v>3296</v>
      </c>
      <c r="C928" s="85">
        <v>7</v>
      </c>
      <c r="D928" s="85">
        <v>100199800</v>
      </c>
      <c r="E928" s="85">
        <v>100205798</v>
      </c>
      <c r="F928" s="85">
        <v>0</v>
      </c>
      <c r="G928" s="85">
        <v>0</v>
      </c>
      <c r="H928" s="85" t="s">
        <v>2325</v>
      </c>
    </row>
    <row r="929" spans="1:8">
      <c r="A929" s="85" t="s">
        <v>3332</v>
      </c>
      <c r="B929" s="85" t="s">
        <v>3296</v>
      </c>
      <c r="C929" s="85">
        <v>7</v>
      </c>
      <c r="D929" s="85">
        <v>100209725</v>
      </c>
      <c r="E929" s="85">
        <v>100213007</v>
      </c>
      <c r="F929" s="85">
        <v>0</v>
      </c>
      <c r="G929" s="85">
        <v>0</v>
      </c>
      <c r="H929" s="85" t="s">
        <v>2325</v>
      </c>
    </row>
    <row r="930" spans="1:8">
      <c r="A930" s="85" t="s">
        <v>3333</v>
      </c>
      <c r="B930" s="85" t="s">
        <v>3296</v>
      </c>
      <c r="C930" s="85">
        <v>7</v>
      </c>
      <c r="D930" s="85">
        <v>100218039</v>
      </c>
      <c r="E930" s="85">
        <v>100240402</v>
      </c>
      <c r="F930" s="85">
        <v>0</v>
      </c>
      <c r="G930" s="85">
        <v>0</v>
      </c>
      <c r="H930" s="85" t="s">
        <v>2325</v>
      </c>
    </row>
    <row r="931" spans="1:8">
      <c r="A931" s="85" t="s">
        <v>3334</v>
      </c>
      <c r="B931" s="85" t="s">
        <v>3296</v>
      </c>
      <c r="C931" s="85">
        <v>7</v>
      </c>
      <c r="D931" s="85">
        <v>100271154</v>
      </c>
      <c r="E931" s="85">
        <v>100276797</v>
      </c>
      <c r="F931" s="85">
        <v>0</v>
      </c>
      <c r="G931" s="85">
        <v>0</v>
      </c>
      <c r="H931" s="85" t="s">
        <v>2325</v>
      </c>
    </row>
    <row r="932" spans="1:8">
      <c r="A932" s="85" t="s">
        <v>3335</v>
      </c>
      <c r="B932" s="85" t="s">
        <v>3296</v>
      </c>
      <c r="C932" s="85">
        <v>7</v>
      </c>
      <c r="D932" s="85">
        <v>100277130</v>
      </c>
      <c r="E932" s="85">
        <v>100287071</v>
      </c>
      <c r="F932" s="85">
        <v>0</v>
      </c>
      <c r="G932" s="85">
        <v>0</v>
      </c>
      <c r="H932" s="85" t="s">
        <v>2325</v>
      </c>
    </row>
    <row r="933" spans="1:8">
      <c r="A933" s="85" t="s">
        <v>3336</v>
      </c>
      <c r="B933" s="85" t="s">
        <v>3296</v>
      </c>
      <c r="C933" s="85">
        <v>7</v>
      </c>
      <c r="D933" s="85">
        <v>100303676</v>
      </c>
      <c r="E933" s="85">
        <v>100305118</v>
      </c>
      <c r="F933" s="85">
        <v>0</v>
      </c>
      <c r="G933" s="85">
        <v>0</v>
      </c>
      <c r="H933" s="85" t="s">
        <v>2325</v>
      </c>
    </row>
    <row r="934" spans="1:8">
      <c r="A934" s="85" t="s">
        <v>3337</v>
      </c>
      <c r="B934" s="85" t="s">
        <v>3296</v>
      </c>
      <c r="C934" s="85">
        <v>7</v>
      </c>
      <c r="D934" s="85">
        <v>100400187</v>
      </c>
      <c r="E934" s="85">
        <v>100425121</v>
      </c>
      <c r="F934" s="85">
        <v>0</v>
      </c>
      <c r="G934" s="85">
        <v>1</v>
      </c>
      <c r="H934" s="85" t="s">
        <v>2329</v>
      </c>
    </row>
    <row r="935" spans="1:8">
      <c r="A935" s="85" t="s">
        <v>3338</v>
      </c>
      <c r="B935" s="85" t="s">
        <v>3296</v>
      </c>
      <c r="C935" s="85">
        <v>7</v>
      </c>
      <c r="D935" s="85">
        <v>100464760</v>
      </c>
      <c r="E935" s="85">
        <v>100471076</v>
      </c>
      <c r="F935" s="85">
        <v>0</v>
      </c>
      <c r="G935" s="85">
        <v>0</v>
      </c>
      <c r="H935" s="85" t="s">
        <v>2325</v>
      </c>
    </row>
    <row r="936" spans="1:8">
      <c r="A936" s="85" t="s">
        <v>3339</v>
      </c>
      <c r="B936" s="85" t="s">
        <v>3296</v>
      </c>
      <c r="C936" s="85">
        <v>7</v>
      </c>
      <c r="D936" s="85">
        <v>100472733</v>
      </c>
      <c r="E936" s="85">
        <v>100486285</v>
      </c>
      <c r="F936" s="85">
        <v>0</v>
      </c>
      <c r="G936" s="85">
        <v>0</v>
      </c>
      <c r="H936" s="85" t="s">
        <v>2325</v>
      </c>
    </row>
    <row r="937" spans="1:8">
      <c r="A937" s="85" t="s">
        <v>3340</v>
      </c>
      <c r="B937" s="85" t="s">
        <v>3296</v>
      </c>
      <c r="C937" s="85">
        <v>7</v>
      </c>
      <c r="D937" s="85">
        <v>100486346</v>
      </c>
      <c r="E937" s="85">
        <v>100487339</v>
      </c>
      <c r="F937" s="85">
        <v>0</v>
      </c>
      <c r="G937" s="85">
        <v>0</v>
      </c>
      <c r="H937" s="85" t="s">
        <v>2325</v>
      </c>
    </row>
    <row r="938" spans="1:8">
      <c r="A938" s="85" t="s">
        <v>3341</v>
      </c>
      <c r="B938" s="85" t="s">
        <v>3296</v>
      </c>
      <c r="C938" s="85">
        <v>7</v>
      </c>
      <c r="D938" s="85">
        <v>100487615</v>
      </c>
      <c r="E938" s="85">
        <v>100494594</v>
      </c>
      <c r="F938" s="85">
        <v>0</v>
      </c>
      <c r="G938" s="85">
        <v>0</v>
      </c>
      <c r="H938" s="85" t="s">
        <v>2325</v>
      </c>
    </row>
    <row r="939" spans="1:8">
      <c r="A939" s="85" t="s">
        <v>3342</v>
      </c>
      <c r="B939" s="85" t="s">
        <v>3296</v>
      </c>
      <c r="C939" s="85">
        <v>7</v>
      </c>
      <c r="D939" s="85">
        <v>100663353</v>
      </c>
      <c r="E939" s="85">
        <v>100702020</v>
      </c>
      <c r="F939" s="85">
        <v>0</v>
      </c>
      <c r="G939" s="85">
        <v>0</v>
      </c>
      <c r="H939" s="85" t="s">
        <v>2325</v>
      </c>
    </row>
    <row r="940" spans="1:8">
      <c r="A940" s="85" t="s">
        <v>3343</v>
      </c>
      <c r="B940" s="85" t="s">
        <v>3296</v>
      </c>
      <c r="C940" s="85">
        <v>7</v>
      </c>
      <c r="D940" s="85">
        <v>100770370</v>
      </c>
      <c r="E940" s="85">
        <v>100782547</v>
      </c>
      <c r="F940" s="85">
        <v>0</v>
      </c>
      <c r="G940" s="85">
        <v>0</v>
      </c>
      <c r="H940" s="85" t="s">
        <v>2325</v>
      </c>
    </row>
    <row r="941" spans="1:8">
      <c r="A941" s="85" t="s">
        <v>3344</v>
      </c>
      <c r="B941" s="85" t="s">
        <v>3296</v>
      </c>
      <c r="C941" s="85">
        <v>7</v>
      </c>
      <c r="D941" s="85">
        <v>100805790</v>
      </c>
      <c r="E941" s="85">
        <v>100808874</v>
      </c>
      <c r="F941" s="85">
        <v>0</v>
      </c>
      <c r="G941" s="85">
        <v>0</v>
      </c>
      <c r="H941" s="85" t="s">
        <v>2325</v>
      </c>
    </row>
    <row r="942" spans="1:8">
      <c r="A942" s="85" t="s">
        <v>3345</v>
      </c>
      <c r="B942" s="85" t="s">
        <v>3296</v>
      </c>
      <c r="C942" s="85">
        <v>7</v>
      </c>
      <c r="D942" s="85">
        <v>100813774</v>
      </c>
      <c r="E942" s="85">
        <v>100823557</v>
      </c>
      <c r="F942" s="85">
        <v>0</v>
      </c>
      <c r="G942" s="85">
        <v>0</v>
      </c>
      <c r="H942" s="85" t="s">
        <v>2325</v>
      </c>
    </row>
    <row r="943" spans="1:8">
      <c r="A943" s="85" t="s">
        <v>3346</v>
      </c>
      <c r="B943" s="85" t="s">
        <v>3296</v>
      </c>
      <c r="C943" s="85">
        <v>7</v>
      </c>
      <c r="D943" s="85">
        <v>100838288</v>
      </c>
      <c r="E943" s="85">
        <v>100844302</v>
      </c>
      <c r="F943" s="85">
        <v>0</v>
      </c>
      <c r="G943" s="85">
        <v>0</v>
      </c>
      <c r="H943" s="85" t="s">
        <v>2325</v>
      </c>
    </row>
    <row r="944" spans="1:8">
      <c r="A944" s="85" t="s">
        <v>3347</v>
      </c>
      <c r="B944" s="85" t="s">
        <v>3296</v>
      </c>
      <c r="C944" s="85">
        <v>7</v>
      </c>
      <c r="D944" s="85">
        <v>100849258</v>
      </c>
      <c r="E944" s="85">
        <v>100861701</v>
      </c>
      <c r="F944" s="85">
        <v>0</v>
      </c>
      <c r="G944" s="85">
        <v>0</v>
      </c>
      <c r="H944" s="85" t="s">
        <v>2325</v>
      </c>
    </row>
    <row r="945" spans="1:8">
      <c r="A945" s="85" t="s">
        <v>3348</v>
      </c>
      <c r="B945" s="85" t="s">
        <v>3296</v>
      </c>
      <c r="C945" s="85">
        <v>7</v>
      </c>
      <c r="D945" s="85">
        <v>100860949</v>
      </c>
      <c r="E945" s="85">
        <v>100867471</v>
      </c>
      <c r="F945" s="85">
        <v>0</v>
      </c>
      <c r="G945" s="85">
        <v>0</v>
      </c>
      <c r="H945" s="85" t="s">
        <v>2325</v>
      </c>
    </row>
    <row r="946" spans="1:8">
      <c r="A946" s="85" t="s">
        <v>3349</v>
      </c>
      <c r="B946" s="85" t="s">
        <v>3296</v>
      </c>
      <c r="C946" s="85">
        <v>7</v>
      </c>
      <c r="D946" s="85">
        <v>100882739</v>
      </c>
      <c r="E946" s="85">
        <v>100895597</v>
      </c>
      <c r="F946" s="85">
        <v>0</v>
      </c>
      <c r="G946" s="85">
        <v>0</v>
      </c>
      <c r="H946" s="85" t="s">
        <v>2325</v>
      </c>
    </row>
    <row r="947" spans="1:8">
      <c r="A947" s="85" t="s">
        <v>3350</v>
      </c>
      <c r="B947" s="85" t="s">
        <v>3351</v>
      </c>
      <c r="C947" s="85">
        <v>7</v>
      </c>
      <c r="D947" s="85">
        <v>102553438</v>
      </c>
      <c r="E947" s="85">
        <v>102585396</v>
      </c>
      <c r="F947" s="85">
        <v>0</v>
      </c>
      <c r="G947" s="85">
        <v>0</v>
      </c>
      <c r="H947" s="85" t="s">
        <v>2325</v>
      </c>
    </row>
    <row r="948" spans="1:8">
      <c r="A948" s="85" t="s">
        <v>3352</v>
      </c>
      <c r="B948" s="85" t="s">
        <v>3351</v>
      </c>
      <c r="C948" s="85">
        <v>7</v>
      </c>
      <c r="D948" s="85">
        <v>102740223</v>
      </c>
      <c r="E948" s="85">
        <v>102790007</v>
      </c>
      <c r="F948" s="85">
        <v>0</v>
      </c>
      <c r="G948" s="85">
        <v>0</v>
      </c>
      <c r="H948" s="85" t="s">
        <v>2325</v>
      </c>
    </row>
    <row r="949" spans="1:8">
      <c r="A949" s="85" t="s">
        <v>3353</v>
      </c>
      <c r="B949" s="85" t="s">
        <v>3351</v>
      </c>
      <c r="C949" s="85">
        <v>7</v>
      </c>
      <c r="D949" s="85">
        <v>102937869</v>
      </c>
      <c r="E949" s="85">
        <v>102969958</v>
      </c>
      <c r="F949" s="85">
        <v>0</v>
      </c>
      <c r="G949" s="85">
        <v>0</v>
      </c>
      <c r="H949" s="85" t="s">
        <v>2325</v>
      </c>
    </row>
    <row r="950" spans="1:8">
      <c r="A950" s="85" t="s">
        <v>3354</v>
      </c>
      <c r="B950" s="85" t="s">
        <v>3351</v>
      </c>
      <c r="C950" s="85">
        <v>7</v>
      </c>
      <c r="D950" s="85">
        <v>102952921</v>
      </c>
      <c r="E950" s="85">
        <v>102985320</v>
      </c>
      <c r="F950" s="85">
        <v>0</v>
      </c>
      <c r="G950" s="85">
        <v>0</v>
      </c>
      <c r="H950" s="85" t="s">
        <v>2325</v>
      </c>
    </row>
    <row r="951" spans="1:8">
      <c r="A951" s="85" t="s">
        <v>3355</v>
      </c>
      <c r="B951" s="85" t="s">
        <v>3351</v>
      </c>
      <c r="C951" s="85">
        <v>7</v>
      </c>
      <c r="D951" s="85">
        <v>102984701</v>
      </c>
      <c r="E951" s="85">
        <v>103009842</v>
      </c>
      <c r="F951" s="85">
        <v>0</v>
      </c>
      <c r="G951" s="85">
        <v>0</v>
      </c>
      <c r="H951" s="85" t="s">
        <v>2325</v>
      </c>
    </row>
    <row r="952" spans="1:8">
      <c r="A952" s="85" t="s">
        <v>3356</v>
      </c>
      <c r="B952" s="85" t="s">
        <v>3351</v>
      </c>
      <c r="C952" s="85">
        <v>7</v>
      </c>
      <c r="D952" s="85">
        <v>102993177</v>
      </c>
      <c r="E952" s="85">
        <v>103086624</v>
      </c>
      <c r="F952" s="85">
        <v>0</v>
      </c>
      <c r="G952" s="85">
        <v>0</v>
      </c>
      <c r="H952" s="85" t="s">
        <v>2325</v>
      </c>
    </row>
    <row r="953" spans="1:8">
      <c r="A953" s="85" t="s">
        <v>3357</v>
      </c>
      <c r="B953" s="85" t="s">
        <v>3351</v>
      </c>
      <c r="C953" s="85">
        <v>7</v>
      </c>
      <c r="D953" s="85">
        <v>103112231</v>
      </c>
      <c r="E953" s="85">
        <v>103629963</v>
      </c>
      <c r="F953" s="85">
        <v>0</v>
      </c>
      <c r="G953" s="85">
        <v>0</v>
      </c>
      <c r="H953" s="85" t="s">
        <v>2325</v>
      </c>
    </row>
    <row r="954" spans="1:8">
      <c r="A954" s="85" t="s">
        <v>3358</v>
      </c>
      <c r="B954" s="85" t="s">
        <v>3351</v>
      </c>
      <c r="C954" s="85">
        <v>7</v>
      </c>
      <c r="D954" s="85">
        <v>103766788</v>
      </c>
      <c r="E954" s="85">
        <v>103848495</v>
      </c>
      <c r="F954" s="85">
        <v>0</v>
      </c>
      <c r="G954" s="85">
        <v>0</v>
      </c>
      <c r="H954" s="85" t="s">
        <v>2325</v>
      </c>
    </row>
    <row r="955" spans="1:8">
      <c r="A955" s="85" t="s">
        <v>3359</v>
      </c>
      <c r="B955" s="85" t="s">
        <v>3351</v>
      </c>
      <c r="C955" s="85">
        <v>7</v>
      </c>
      <c r="D955" s="85">
        <v>103969104</v>
      </c>
      <c r="E955" s="85">
        <v>104549001</v>
      </c>
      <c r="F955" s="85">
        <v>61</v>
      </c>
      <c r="G955" s="85">
        <v>0</v>
      </c>
      <c r="H955" s="85" t="s">
        <v>2325</v>
      </c>
    </row>
    <row r="956" spans="1:8">
      <c r="A956" s="85" t="s">
        <v>3360</v>
      </c>
      <c r="B956" s="85" t="s">
        <v>3351</v>
      </c>
      <c r="C956" s="85">
        <v>7</v>
      </c>
      <c r="D956" s="85">
        <v>104654626</v>
      </c>
      <c r="E956" s="85">
        <v>104754808</v>
      </c>
      <c r="F956" s="85">
        <v>24</v>
      </c>
      <c r="G956" s="85">
        <v>0</v>
      </c>
      <c r="H956" s="85" t="s">
        <v>2325</v>
      </c>
    </row>
    <row r="957" spans="1:8">
      <c r="A957" s="85" t="s">
        <v>3361</v>
      </c>
      <c r="B957" s="85" t="s">
        <v>3351</v>
      </c>
      <c r="C957" s="85">
        <v>7</v>
      </c>
      <c r="D957" s="85">
        <v>104751151</v>
      </c>
      <c r="E957" s="85">
        <v>105039755</v>
      </c>
      <c r="F957" s="85">
        <v>189</v>
      </c>
      <c r="G957" s="85">
        <v>201</v>
      </c>
      <c r="H957" s="85" t="s">
        <v>2325</v>
      </c>
    </row>
    <row r="958" spans="1:8">
      <c r="A958" s="85" t="s">
        <v>3362</v>
      </c>
      <c r="B958" s="85" t="s">
        <v>3351</v>
      </c>
      <c r="C958" s="85">
        <v>7</v>
      </c>
      <c r="D958" s="85">
        <v>105080108</v>
      </c>
      <c r="E958" s="85">
        <v>105162714</v>
      </c>
      <c r="F958" s="85">
        <v>0</v>
      </c>
      <c r="G958" s="85">
        <v>16</v>
      </c>
      <c r="H958" s="85" t="s">
        <v>2325</v>
      </c>
    </row>
    <row r="959" spans="1:8">
      <c r="A959" s="85" t="s">
        <v>3363</v>
      </c>
      <c r="B959" s="85" t="s">
        <v>3351</v>
      </c>
      <c r="C959" s="85">
        <v>7</v>
      </c>
      <c r="D959" s="85">
        <v>105172532</v>
      </c>
      <c r="E959" s="85">
        <v>105208124</v>
      </c>
      <c r="F959" s="85">
        <v>0</v>
      </c>
      <c r="G959" s="85">
        <v>0</v>
      </c>
      <c r="H959" s="85" t="s">
        <v>2325</v>
      </c>
    </row>
    <row r="960" spans="1:8">
      <c r="A960" s="85" t="s">
        <v>3364</v>
      </c>
      <c r="B960" s="85" t="s">
        <v>3351</v>
      </c>
      <c r="C960" s="85">
        <v>7</v>
      </c>
      <c r="D960" s="85">
        <v>105205567</v>
      </c>
      <c r="E960" s="85">
        <v>105241322</v>
      </c>
      <c r="F960" s="85">
        <v>0</v>
      </c>
      <c r="G960" s="85">
        <v>0</v>
      </c>
      <c r="H960" s="85" t="s">
        <v>2325</v>
      </c>
    </row>
    <row r="961" spans="1:8">
      <c r="A961" s="85" t="s">
        <v>3365</v>
      </c>
      <c r="B961" s="85" t="s">
        <v>3351</v>
      </c>
      <c r="C961" s="85">
        <v>7</v>
      </c>
      <c r="D961" s="85">
        <v>105730949</v>
      </c>
      <c r="E961" s="85">
        <v>105753022</v>
      </c>
      <c r="F961" s="85">
        <v>0</v>
      </c>
      <c r="G961" s="85">
        <v>0</v>
      </c>
      <c r="H961" s="85" t="s">
        <v>2325</v>
      </c>
    </row>
    <row r="962" spans="1:8">
      <c r="A962" s="85" t="s">
        <v>3366</v>
      </c>
      <c r="B962" s="85" t="s">
        <v>3351</v>
      </c>
      <c r="C962" s="85">
        <v>7</v>
      </c>
      <c r="D962" s="85">
        <v>106842000</v>
      </c>
      <c r="E962" s="85">
        <v>107204959</v>
      </c>
      <c r="F962" s="85">
        <v>0</v>
      </c>
      <c r="G962" s="85">
        <v>0</v>
      </c>
      <c r="H962" s="85" t="s">
        <v>2325</v>
      </c>
    </row>
    <row r="963" spans="1:8">
      <c r="A963" s="85" t="s">
        <v>3367</v>
      </c>
      <c r="B963" s="85" t="s">
        <v>3351</v>
      </c>
      <c r="C963" s="85">
        <v>7</v>
      </c>
      <c r="D963" s="85">
        <v>107203929</v>
      </c>
      <c r="E963" s="85">
        <v>107218906</v>
      </c>
      <c r="F963" s="85">
        <v>0</v>
      </c>
      <c r="G963" s="85">
        <v>0</v>
      </c>
      <c r="H963" s="85" t="s">
        <v>2325</v>
      </c>
    </row>
    <row r="964" spans="1:8">
      <c r="A964" s="85" t="s">
        <v>3368</v>
      </c>
      <c r="B964" s="85" t="s">
        <v>3351</v>
      </c>
      <c r="C964" s="85">
        <v>7</v>
      </c>
      <c r="D964" s="85">
        <v>107220422</v>
      </c>
      <c r="E964" s="85">
        <v>107269615</v>
      </c>
      <c r="F964" s="85">
        <v>0</v>
      </c>
      <c r="G964" s="85">
        <v>0</v>
      </c>
      <c r="H964" s="85" t="s">
        <v>2325</v>
      </c>
    </row>
    <row r="965" spans="1:8">
      <c r="A965" s="85" t="s">
        <v>3369</v>
      </c>
      <c r="B965" s="85" t="s">
        <v>3351</v>
      </c>
      <c r="C965" s="85">
        <v>7</v>
      </c>
      <c r="D965" s="85">
        <v>107564244</v>
      </c>
      <c r="E965" s="85">
        <v>107643700</v>
      </c>
      <c r="F965" s="85">
        <v>0</v>
      </c>
      <c r="G965" s="85">
        <v>0</v>
      </c>
      <c r="H965" s="85" t="s">
        <v>2325</v>
      </c>
    </row>
    <row r="966" spans="1:8">
      <c r="A966" s="85" t="s">
        <v>3370</v>
      </c>
      <c r="B966" s="85" t="s">
        <v>3371</v>
      </c>
      <c r="C966" s="85">
        <v>7</v>
      </c>
      <c r="D966" s="85">
        <v>122753585</v>
      </c>
      <c r="E966" s="85">
        <v>122840040</v>
      </c>
      <c r="F966" s="85">
        <v>0</v>
      </c>
      <c r="G966" s="85">
        <v>0</v>
      </c>
      <c r="H966" s="85" t="s">
        <v>2325</v>
      </c>
    </row>
    <row r="967" spans="1:8">
      <c r="A967" s="85" t="s">
        <v>3372</v>
      </c>
      <c r="B967" s="85" t="s">
        <v>3371</v>
      </c>
      <c r="C967" s="85">
        <v>7</v>
      </c>
      <c r="D967" s="85">
        <v>123565286</v>
      </c>
      <c r="E967" s="85">
        <v>123611468</v>
      </c>
      <c r="F967" s="85">
        <v>0</v>
      </c>
      <c r="G967" s="85">
        <v>0</v>
      </c>
      <c r="H967" s="85" t="s">
        <v>2325</v>
      </c>
    </row>
    <row r="968" spans="1:8">
      <c r="A968" s="85" t="s">
        <v>3373</v>
      </c>
      <c r="B968" s="85" t="s">
        <v>3371</v>
      </c>
      <c r="C968" s="85">
        <v>7</v>
      </c>
      <c r="D968" s="85">
        <v>124386051</v>
      </c>
      <c r="E968" s="85">
        <v>124405681</v>
      </c>
      <c r="F968" s="85">
        <v>0</v>
      </c>
      <c r="G968" s="85">
        <v>0</v>
      </c>
      <c r="H968" s="85" t="s">
        <v>2325</v>
      </c>
    </row>
    <row r="969" spans="1:8">
      <c r="A969" s="85" t="s">
        <v>3374</v>
      </c>
      <c r="B969" s="85" t="s">
        <v>3371</v>
      </c>
      <c r="C969" s="85">
        <v>7</v>
      </c>
      <c r="D969" s="85">
        <v>124462440</v>
      </c>
      <c r="E969" s="85">
        <v>124570037</v>
      </c>
      <c r="F969" s="85">
        <v>0</v>
      </c>
      <c r="G969" s="85">
        <v>0</v>
      </c>
      <c r="H969" s="85" t="s">
        <v>2325</v>
      </c>
    </row>
    <row r="970" spans="1:8">
      <c r="A970" s="85" t="s">
        <v>3375</v>
      </c>
      <c r="B970" s="85" t="s">
        <v>3371</v>
      </c>
      <c r="C970" s="85">
        <v>7</v>
      </c>
      <c r="D970" s="85">
        <v>126078652</v>
      </c>
      <c r="E970" s="85">
        <v>126893348</v>
      </c>
      <c r="F970" s="85">
        <v>33</v>
      </c>
      <c r="G970" s="85">
        <v>0</v>
      </c>
      <c r="H970" s="85" t="s">
        <v>2329</v>
      </c>
    </row>
    <row r="971" spans="1:8">
      <c r="A971" s="85" t="s">
        <v>3376</v>
      </c>
      <c r="B971" s="85" t="s">
        <v>3377</v>
      </c>
      <c r="C971" s="85">
        <v>7</v>
      </c>
      <c r="D971" s="85">
        <v>131185021</v>
      </c>
      <c r="E971" s="85">
        <v>131242976</v>
      </c>
      <c r="F971" s="85">
        <v>0</v>
      </c>
      <c r="G971" s="85">
        <v>0</v>
      </c>
      <c r="H971" s="85" t="s">
        <v>2325</v>
      </c>
    </row>
    <row r="972" spans="1:8">
      <c r="A972" s="85" t="s">
        <v>3378</v>
      </c>
      <c r="B972" s="85" t="s">
        <v>3377</v>
      </c>
      <c r="C972" s="85">
        <v>7</v>
      </c>
      <c r="D972" s="85">
        <v>131808091</v>
      </c>
      <c r="E972" s="85">
        <v>132333447</v>
      </c>
      <c r="F972" s="85">
        <v>0</v>
      </c>
      <c r="G972" s="85">
        <v>0</v>
      </c>
      <c r="H972" s="85" t="s">
        <v>2325</v>
      </c>
    </row>
    <row r="973" spans="1:8">
      <c r="A973" s="85" t="s">
        <v>3379</v>
      </c>
      <c r="B973" s="85" t="s">
        <v>3377</v>
      </c>
      <c r="C973" s="85">
        <v>7</v>
      </c>
      <c r="D973" s="85">
        <v>132333553</v>
      </c>
      <c r="E973" s="85">
        <v>132413528</v>
      </c>
      <c r="F973" s="85">
        <v>0</v>
      </c>
      <c r="G973" s="85">
        <v>0</v>
      </c>
      <c r="H973" s="85" t="s">
        <v>2325</v>
      </c>
    </row>
    <row r="974" spans="1:8">
      <c r="A974" s="85" t="s">
        <v>3380</v>
      </c>
      <c r="B974" s="85" t="s">
        <v>3377</v>
      </c>
      <c r="C974" s="85">
        <v>7</v>
      </c>
      <c r="D974" s="85">
        <v>132469629</v>
      </c>
      <c r="E974" s="85">
        <v>132766848</v>
      </c>
      <c r="F974" s="85">
        <v>0</v>
      </c>
      <c r="G974" s="85">
        <v>0</v>
      </c>
      <c r="H974" s="85" t="s">
        <v>2325</v>
      </c>
    </row>
    <row r="975" spans="1:8">
      <c r="A975" s="85" t="s">
        <v>3381</v>
      </c>
      <c r="B975" s="85" t="s">
        <v>3377</v>
      </c>
      <c r="C975" s="85">
        <v>7</v>
      </c>
      <c r="D975" s="85">
        <v>132937829</v>
      </c>
      <c r="E975" s="85">
        <v>133751342</v>
      </c>
      <c r="F975" s="85">
        <v>252</v>
      </c>
      <c r="G975" s="85">
        <v>101</v>
      </c>
      <c r="H975" s="85" t="s">
        <v>2325</v>
      </c>
    </row>
    <row r="976" spans="1:8">
      <c r="A976" s="85" t="s">
        <v>3382</v>
      </c>
      <c r="B976" s="85" t="s">
        <v>3377</v>
      </c>
      <c r="C976" s="85">
        <v>7</v>
      </c>
      <c r="D976" s="85">
        <v>133812052</v>
      </c>
      <c r="E976" s="85">
        <v>133949343</v>
      </c>
      <c r="F976" s="85">
        <v>0</v>
      </c>
      <c r="G976" s="85">
        <v>217</v>
      </c>
      <c r="H976" s="85" t="s">
        <v>2325</v>
      </c>
    </row>
    <row r="977" spans="1:8">
      <c r="A977" s="85" t="s">
        <v>3383</v>
      </c>
      <c r="B977" s="85" t="s">
        <v>3377</v>
      </c>
      <c r="C977" s="85">
        <v>7</v>
      </c>
      <c r="D977" s="85">
        <v>133974084</v>
      </c>
      <c r="E977" s="85">
        <v>134001803</v>
      </c>
      <c r="F977" s="85">
        <v>0</v>
      </c>
      <c r="G977" s="85">
        <v>119</v>
      </c>
      <c r="H977" s="85" t="s">
        <v>2325</v>
      </c>
    </row>
    <row r="978" spans="1:8">
      <c r="A978" s="85" t="s">
        <v>3384</v>
      </c>
      <c r="B978" s="85" t="s">
        <v>3377</v>
      </c>
      <c r="C978" s="85">
        <v>7</v>
      </c>
      <c r="D978" s="85">
        <v>134127102</v>
      </c>
      <c r="E978" s="85">
        <v>134144036</v>
      </c>
      <c r="F978" s="85">
        <v>0</v>
      </c>
      <c r="G978" s="85">
        <v>0</v>
      </c>
      <c r="H978" s="85" t="s">
        <v>2325</v>
      </c>
    </row>
    <row r="979" spans="1:8">
      <c r="A979" s="85" t="s">
        <v>3385</v>
      </c>
      <c r="B979" s="85" t="s">
        <v>3377</v>
      </c>
      <c r="C979" s="85">
        <v>7</v>
      </c>
      <c r="D979" s="85">
        <v>134212344</v>
      </c>
      <c r="E979" s="85">
        <v>134226160</v>
      </c>
      <c r="F979" s="85">
        <v>0</v>
      </c>
      <c r="G979" s="85">
        <v>0</v>
      </c>
      <c r="H979" s="85" t="s">
        <v>2325</v>
      </c>
    </row>
    <row r="980" spans="1:8">
      <c r="A980" s="85" t="s">
        <v>3386</v>
      </c>
      <c r="B980" s="85" t="s">
        <v>3377</v>
      </c>
      <c r="C980" s="85">
        <v>7</v>
      </c>
      <c r="D980" s="85">
        <v>134233888</v>
      </c>
      <c r="E980" s="85">
        <v>134264627</v>
      </c>
      <c r="F980" s="85">
        <v>0</v>
      </c>
      <c r="G980" s="85">
        <v>0</v>
      </c>
      <c r="H980" s="85" t="s">
        <v>2325</v>
      </c>
    </row>
    <row r="981" spans="1:8">
      <c r="A981" s="85" t="s">
        <v>3387</v>
      </c>
      <c r="B981" s="85" t="s">
        <v>3377</v>
      </c>
      <c r="C981" s="85">
        <v>7</v>
      </c>
      <c r="D981" s="85">
        <v>134331560</v>
      </c>
      <c r="E981" s="85">
        <v>134364565</v>
      </c>
      <c r="F981" s="85">
        <v>0</v>
      </c>
      <c r="G981" s="85">
        <v>0</v>
      </c>
      <c r="H981" s="85" t="s">
        <v>2325</v>
      </c>
    </row>
    <row r="982" spans="1:8">
      <c r="A982" s="85" t="s">
        <v>3388</v>
      </c>
      <c r="B982" s="85" t="s">
        <v>3377</v>
      </c>
      <c r="C982" s="85">
        <v>7</v>
      </c>
      <c r="D982" s="85">
        <v>134671259</v>
      </c>
      <c r="E982" s="85">
        <v>134832715</v>
      </c>
      <c r="F982" s="85">
        <v>0</v>
      </c>
      <c r="G982" s="85">
        <v>0</v>
      </c>
      <c r="H982" s="85" t="s">
        <v>2325</v>
      </c>
    </row>
    <row r="983" spans="1:8">
      <c r="A983" s="85" t="s">
        <v>3389</v>
      </c>
      <c r="B983" s="85" t="s">
        <v>3390</v>
      </c>
      <c r="C983" s="85">
        <v>7</v>
      </c>
      <c r="D983" s="85">
        <v>148959262</v>
      </c>
      <c r="E983" s="85">
        <v>148994393</v>
      </c>
      <c r="F983" s="85">
        <v>0</v>
      </c>
      <c r="G983" s="85">
        <v>0</v>
      </c>
      <c r="H983" s="85" t="s">
        <v>2325</v>
      </c>
    </row>
    <row r="984" spans="1:8">
      <c r="A984" s="85" t="s">
        <v>3391</v>
      </c>
      <c r="B984" s="85" t="s">
        <v>3390</v>
      </c>
      <c r="C984" s="85">
        <v>7</v>
      </c>
      <c r="D984" s="85">
        <v>149411872</v>
      </c>
      <c r="E984" s="85">
        <v>149431664</v>
      </c>
      <c r="F984" s="85">
        <v>0</v>
      </c>
      <c r="G984" s="85">
        <v>0</v>
      </c>
      <c r="H984" s="85" t="s">
        <v>2325</v>
      </c>
    </row>
    <row r="985" spans="1:8">
      <c r="A985" s="85" t="s">
        <v>3392</v>
      </c>
      <c r="B985" s="85" t="s">
        <v>3390</v>
      </c>
      <c r="C985" s="85">
        <v>7</v>
      </c>
      <c r="D985" s="85">
        <v>149535456</v>
      </c>
      <c r="E985" s="85">
        <v>149564568</v>
      </c>
      <c r="F985" s="85">
        <v>0</v>
      </c>
      <c r="G985" s="85">
        <v>0</v>
      </c>
      <c r="H985" s="85" t="s">
        <v>2325</v>
      </c>
    </row>
    <row r="986" spans="1:8">
      <c r="A986" s="85" t="s">
        <v>3393</v>
      </c>
      <c r="B986" s="85" t="s">
        <v>3390</v>
      </c>
      <c r="C986" s="85">
        <v>7</v>
      </c>
      <c r="D986" s="85">
        <v>149941005</v>
      </c>
      <c r="E986" s="85">
        <v>150020814</v>
      </c>
      <c r="F986" s="85">
        <v>0</v>
      </c>
      <c r="G986" s="85">
        <v>0</v>
      </c>
      <c r="H986" s="85" t="s">
        <v>2325</v>
      </c>
    </row>
    <row r="987" spans="1:8">
      <c r="A987" s="85" t="s">
        <v>3394</v>
      </c>
      <c r="B987" s="85" t="s">
        <v>3390</v>
      </c>
      <c r="C987" s="85">
        <v>7</v>
      </c>
      <c r="D987" s="85">
        <v>150019728</v>
      </c>
      <c r="E987" s="85">
        <v>150035239</v>
      </c>
      <c r="F987" s="85">
        <v>0</v>
      </c>
      <c r="G987" s="85">
        <v>0</v>
      </c>
      <c r="H987" s="85" t="s">
        <v>2325</v>
      </c>
    </row>
    <row r="988" spans="1:8">
      <c r="A988" s="85" t="s">
        <v>3395</v>
      </c>
      <c r="B988" s="85" t="s">
        <v>3390</v>
      </c>
      <c r="C988" s="85">
        <v>7</v>
      </c>
      <c r="D988" s="85">
        <v>150026938</v>
      </c>
      <c r="E988" s="85">
        <v>150029808</v>
      </c>
      <c r="F988" s="85">
        <v>0</v>
      </c>
      <c r="G988" s="85">
        <v>0</v>
      </c>
      <c r="H988" s="85" t="s">
        <v>2325</v>
      </c>
    </row>
    <row r="989" spans="1:8">
      <c r="A989" s="85" t="s">
        <v>3396</v>
      </c>
      <c r="B989" s="85" t="s">
        <v>3390</v>
      </c>
      <c r="C989" s="85">
        <v>7</v>
      </c>
      <c r="D989" s="85">
        <v>150065278</v>
      </c>
      <c r="E989" s="85">
        <v>150071133</v>
      </c>
      <c r="F989" s="85">
        <v>0</v>
      </c>
      <c r="G989" s="85">
        <v>0</v>
      </c>
      <c r="H989" s="85" t="s">
        <v>2325</v>
      </c>
    </row>
    <row r="990" spans="1:8">
      <c r="A990" s="85" t="s">
        <v>3397</v>
      </c>
      <c r="B990" s="85" t="s">
        <v>3390</v>
      </c>
      <c r="C990" s="85">
        <v>7</v>
      </c>
      <c r="D990" s="85">
        <v>150065879</v>
      </c>
      <c r="E990" s="85">
        <v>150109558</v>
      </c>
      <c r="F990" s="85">
        <v>0</v>
      </c>
      <c r="G990" s="85">
        <v>0</v>
      </c>
      <c r="H990" s="85" t="s">
        <v>2325</v>
      </c>
    </row>
    <row r="991" spans="1:8">
      <c r="A991" s="85" t="s">
        <v>3398</v>
      </c>
      <c r="B991" s="85" t="s">
        <v>3390</v>
      </c>
      <c r="C991" s="85">
        <v>7</v>
      </c>
      <c r="D991" s="85">
        <v>150147718</v>
      </c>
      <c r="E991" s="85">
        <v>150176480</v>
      </c>
      <c r="F991" s="85">
        <v>0</v>
      </c>
      <c r="G991" s="85">
        <v>2</v>
      </c>
      <c r="H991" s="85" t="s">
        <v>2325</v>
      </c>
    </row>
    <row r="992" spans="1:8">
      <c r="A992" s="85" t="s">
        <v>3399</v>
      </c>
      <c r="B992" s="85" t="s">
        <v>3390</v>
      </c>
      <c r="C992" s="85">
        <v>7</v>
      </c>
      <c r="D992" s="85">
        <v>150688083</v>
      </c>
      <c r="E992" s="85">
        <v>150711676</v>
      </c>
      <c r="F992" s="85">
        <v>0</v>
      </c>
      <c r="G992" s="85">
        <v>3</v>
      </c>
      <c r="H992" s="85" t="s">
        <v>2329</v>
      </c>
    </row>
    <row r="993" spans="1:8">
      <c r="A993" s="85" t="s">
        <v>3400</v>
      </c>
      <c r="B993" s="85" t="s">
        <v>3390</v>
      </c>
      <c r="C993" s="85">
        <v>7</v>
      </c>
      <c r="D993" s="85">
        <v>150709297</v>
      </c>
      <c r="E993" s="85">
        <v>150721586</v>
      </c>
      <c r="F993" s="85">
        <v>0</v>
      </c>
      <c r="G993" s="85">
        <v>16</v>
      </c>
      <c r="H993" s="85" t="s">
        <v>2329</v>
      </c>
    </row>
    <row r="994" spans="1:8">
      <c r="A994" s="85" t="s">
        <v>3401</v>
      </c>
      <c r="B994" s="85" t="s">
        <v>3390</v>
      </c>
      <c r="C994" s="85">
        <v>7</v>
      </c>
      <c r="D994" s="85">
        <v>150725510</v>
      </c>
      <c r="E994" s="85">
        <v>150744869</v>
      </c>
      <c r="F994" s="85">
        <v>2</v>
      </c>
      <c r="G994" s="85">
        <v>36</v>
      </c>
      <c r="H994" s="85" t="s">
        <v>2325</v>
      </c>
    </row>
    <row r="995" spans="1:8">
      <c r="A995" s="85" t="s">
        <v>3402</v>
      </c>
      <c r="B995" s="85" t="s">
        <v>3390</v>
      </c>
      <c r="C995" s="85">
        <v>7</v>
      </c>
      <c r="D995" s="85">
        <v>150745379</v>
      </c>
      <c r="E995" s="85">
        <v>150749843</v>
      </c>
      <c r="F995" s="85">
        <v>7</v>
      </c>
      <c r="G995" s="85">
        <v>36</v>
      </c>
      <c r="H995" s="85" t="s">
        <v>2325</v>
      </c>
    </row>
    <row r="996" spans="1:8">
      <c r="A996" s="85" t="s">
        <v>3403</v>
      </c>
      <c r="B996" s="85" t="s">
        <v>3390</v>
      </c>
      <c r="C996" s="85">
        <v>7</v>
      </c>
      <c r="D996" s="85">
        <v>150750899</v>
      </c>
      <c r="E996" s="85">
        <v>150755617</v>
      </c>
      <c r="F996" s="85">
        <v>12</v>
      </c>
      <c r="G996" s="85">
        <v>0</v>
      </c>
      <c r="H996" s="85" t="s">
        <v>2325</v>
      </c>
    </row>
    <row r="997" spans="1:8">
      <c r="A997" s="85" t="s">
        <v>3404</v>
      </c>
      <c r="B997" s="85" t="s">
        <v>3390</v>
      </c>
      <c r="C997" s="85">
        <v>7</v>
      </c>
      <c r="D997" s="85">
        <v>150754297</v>
      </c>
      <c r="E997" s="85">
        <v>150773614</v>
      </c>
      <c r="F997" s="85">
        <v>18</v>
      </c>
      <c r="G997" s="85">
        <v>36</v>
      </c>
      <c r="H997" s="85" t="s">
        <v>2325</v>
      </c>
    </row>
    <row r="998" spans="1:8">
      <c r="A998" s="85" t="s">
        <v>3405</v>
      </c>
      <c r="B998" s="85" t="s">
        <v>3390</v>
      </c>
      <c r="C998" s="85">
        <v>7</v>
      </c>
      <c r="D998" s="85">
        <v>150773711</v>
      </c>
      <c r="E998" s="85">
        <v>150777953</v>
      </c>
      <c r="F998" s="85">
        <v>18</v>
      </c>
      <c r="G998" s="85">
        <v>19</v>
      </c>
      <c r="H998" s="85" t="s">
        <v>2325</v>
      </c>
    </row>
    <row r="999" spans="1:8">
      <c r="A999" s="85" t="s">
        <v>3406</v>
      </c>
      <c r="B999" s="85" t="s">
        <v>3390</v>
      </c>
      <c r="C999" s="85">
        <v>7</v>
      </c>
      <c r="D999" s="85">
        <v>150778167</v>
      </c>
      <c r="E999" s="85">
        <v>150780633</v>
      </c>
      <c r="F999" s="85">
        <v>18</v>
      </c>
      <c r="G999" s="85">
        <v>4</v>
      </c>
      <c r="H999" s="85" t="s">
        <v>2325</v>
      </c>
    </row>
    <row r="1000" spans="1:8">
      <c r="A1000" s="85" t="s">
        <v>3407</v>
      </c>
      <c r="B1000" s="85" t="s">
        <v>3390</v>
      </c>
      <c r="C1000" s="85">
        <v>7</v>
      </c>
      <c r="D1000" s="85">
        <v>150782918</v>
      </c>
      <c r="E1000" s="85">
        <v>150841523</v>
      </c>
      <c r="F1000" s="85">
        <v>22</v>
      </c>
      <c r="G1000" s="85">
        <v>36</v>
      </c>
      <c r="H1000" s="85" t="s">
        <v>2325</v>
      </c>
    </row>
    <row r="1001" spans="1:8">
      <c r="A1001" s="85" t="s">
        <v>3408</v>
      </c>
      <c r="B1001" s="85" t="s">
        <v>3390</v>
      </c>
      <c r="C1001" s="85">
        <v>7</v>
      </c>
      <c r="D1001" s="85">
        <v>150845676</v>
      </c>
      <c r="E1001" s="85">
        <v>150871832</v>
      </c>
      <c r="F1001" s="85">
        <v>0</v>
      </c>
      <c r="G1001" s="85">
        <v>0</v>
      </c>
      <c r="H1001" s="85" t="s">
        <v>2325</v>
      </c>
    </row>
    <row r="1002" spans="1:8">
      <c r="A1002" s="85" t="s">
        <v>3409</v>
      </c>
      <c r="B1002" s="85" t="s">
        <v>3390</v>
      </c>
      <c r="C1002" s="85">
        <v>7</v>
      </c>
      <c r="D1002" s="85">
        <v>150904923</v>
      </c>
      <c r="E1002" s="85">
        <v>150924316</v>
      </c>
      <c r="F1002" s="85">
        <v>0</v>
      </c>
      <c r="G1002" s="85">
        <v>0</v>
      </c>
      <c r="H1002" s="85" t="s">
        <v>2325</v>
      </c>
    </row>
    <row r="1003" spans="1:8">
      <c r="A1003" s="85" t="s">
        <v>3410</v>
      </c>
      <c r="B1003" s="85" t="s">
        <v>3390</v>
      </c>
      <c r="C1003" s="85">
        <v>7</v>
      </c>
      <c r="D1003" s="85">
        <v>150929575</v>
      </c>
      <c r="E1003" s="85">
        <v>150935908</v>
      </c>
      <c r="F1003" s="85">
        <v>0</v>
      </c>
      <c r="G1003" s="85">
        <v>0</v>
      </c>
      <c r="H1003" s="85" t="s">
        <v>2325</v>
      </c>
    </row>
    <row r="1004" spans="1:8">
      <c r="A1004" s="85" t="s">
        <v>3411</v>
      </c>
      <c r="B1004" s="85" t="s">
        <v>3390</v>
      </c>
      <c r="C1004" s="85">
        <v>7</v>
      </c>
      <c r="D1004" s="85">
        <v>150935850</v>
      </c>
      <c r="E1004" s="85">
        <v>150974982</v>
      </c>
      <c r="F1004" s="85">
        <v>0</v>
      </c>
      <c r="G1004" s="85">
        <v>0</v>
      </c>
      <c r="H1004" s="85" t="s">
        <v>2325</v>
      </c>
    </row>
    <row r="1005" spans="1:8">
      <c r="A1005" s="85" t="s">
        <v>3412</v>
      </c>
      <c r="B1005" s="85" t="s">
        <v>3390</v>
      </c>
      <c r="C1005" s="85">
        <v>7</v>
      </c>
      <c r="D1005" s="85">
        <v>151038785</v>
      </c>
      <c r="E1005" s="85">
        <v>151075535</v>
      </c>
      <c r="F1005" s="85">
        <v>0</v>
      </c>
      <c r="G1005" s="85">
        <v>0</v>
      </c>
      <c r="H1005" s="85" t="s">
        <v>2325</v>
      </c>
    </row>
    <row r="1006" spans="1:8">
      <c r="A1006" s="85" t="s">
        <v>3413</v>
      </c>
      <c r="B1006" s="85" t="s">
        <v>3390</v>
      </c>
      <c r="C1006" s="85">
        <v>7</v>
      </c>
      <c r="D1006" s="85">
        <v>151072995</v>
      </c>
      <c r="E1006" s="85">
        <v>151107813</v>
      </c>
      <c r="F1006" s="85">
        <v>0</v>
      </c>
      <c r="G1006" s="85">
        <v>0</v>
      </c>
      <c r="H1006" s="85" t="s">
        <v>2325</v>
      </c>
    </row>
    <row r="1007" spans="1:8">
      <c r="A1007" s="85" t="s">
        <v>3414</v>
      </c>
      <c r="B1007" s="85" t="s">
        <v>3390</v>
      </c>
      <c r="C1007" s="85">
        <v>7</v>
      </c>
      <c r="D1007" s="85">
        <v>151163098</v>
      </c>
      <c r="E1007" s="85">
        <v>151217206</v>
      </c>
      <c r="F1007" s="85">
        <v>0</v>
      </c>
      <c r="G1007" s="85">
        <v>0</v>
      </c>
      <c r="H1007" s="85" t="s">
        <v>2325</v>
      </c>
    </row>
    <row r="1008" spans="1:8">
      <c r="A1008" s="85" t="s">
        <v>3415</v>
      </c>
      <c r="B1008" s="85" t="s">
        <v>3390</v>
      </c>
      <c r="C1008" s="85">
        <v>7</v>
      </c>
      <c r="D1008" s="85">
        <v>151722759</v>
      </c>
      <c r="E1008" s="85">
        <v>151819425</v>
      </c>
      <c r="F1008" s="85">
        <v>0</v>
      </c>
      <c r="G1008" s="85">
        <v>0</v>
      </c>
      <c r="H1008" s="85" t="s">
        <v>2325</v>
      </c>
    </row>
    <row r="1009" spans="1:8">
      <c r="A1009" s="85" t="s">
        <v>3416</v>
      </c>
      <c r="B1009" s="85" t="s">
        <v>3417</v>
      </c>
      <c r="C1009" s="85">
        <v>8</v>
      </c>
      <c r="D1009" s="85">
        <v>1993155</v>
      </c>
      <c r="E1009" s="85">
        <v>2113475</v>
      </c>
      <c r="F1009" s="85">
        <v>0</v>
      </c>
      <c r="G1009" s="85">
        <v>0</v>
      </c>
      <c r="H1009" s="85" t="s">
        <v>2325</v>
      </c>
    </row>
    <row r="1010" spans="1:8">
      <c r="A1010" s="85" t="s">
        <v>3418</v>
      </c>
      <c r="B1010" s="85" t="s">
        <v>3417</v>
      </c>
      <c r="C1010" s="85">
        <v>8</v>
      </c>
      <c r="D1010" s="85">
        <v>2792875</v>
      </c>
      <c r="E1010" s="85">
        <v>4852494</v>
      </c>
      <c r="F1010" s="85">
        <v>82</v>
      </c>
      <c r="G1010" s="85">
        <v>8</v>
      </c>
      <c r="H1010" s="85" t="s">
        <v>2329</v>
      </c>
    </row>
    <row r="1011" spans="1:8">
      <c r="A1011" s="85" t="s">
        <v>3419</v>
      </c>
      <c r="B1011" s="85" t="s">
        <v>3417</v>
      </c>
      <c r="C1011" s="85">
        <v>8</v>
      </c>
      <c r="D1011" s="85">
        <v>6264113</v>
      </c>
      <c r="E1011" s="85">
        <v>6501144</v>
      </c>
      <c r="F1011" s="85">
        <v>0</v>
      </c>
      <c r="G1011" s="85">
        <v>0</v>
      </c>
      <c r="H1011" s="85" t="s">
        <v>2325</v>
      </c>
    </row>
    <row r="1012" spans="1:8">
      <c r="A1012" s="85" t="s">
        <v>3420</v>
      </c>
      <c r="B1012" s="85" t="s">
        <v>3417</v>
      </c>
      <c r="C1012" s="85">
        <v>8</v>
      </c>
      <c r="D1012" s="85">
        <v>6565878</v>
      </c>
      <c r="E1012" s="85">
        <v>6617184</v>
      </c>
      <c r="F1012" s="85">
        <v>0</v>
      </c>
      <c r="G1012" s="85">
        <v>0</v>
      </c>
      <c r="H1012" s="85" t="s">
        <v>2325</v>
      </c>
    </row>
    <row r="1013" spans="1:8">
      <c r="A1013" s="85" t="s">
        <v>3421</v>
      </c>
      <c r="B1013" s="85" t="s">
        <v>3417</v>
      </c>
      <c r="C1013" s="85">
        <v>8</v>
      </c>
      <c r="D1013" s="85">
        <v>6728097</v>
      </c>
      <c r="E1013" s="85">
        <v>6735544</v>
      </c>
      <c r="F1013" s="85">
        <v>0</v>
      </c>
      <c r="G1013" s="85">
        <v>0</v>
      </c>
      <c r="H1013" s="85" t="s">
        <v>2325</v>
      </c>
    </row>
    <row r="1014" spans="1:8">
      <c r="A1014" s="85" t="s">
        <v>3422</v>
      </c>
      <c r="B1014" s="85" t="s">
        <v>2911</v>
      </c>
      <c r="C1014" s="85">
        <v>8</v>
      </c>
      <c r="D1014" s="85">
        <v>13947373</v>
      </c>
      <c r="E1014" s="85">
        <v>15095848</v>
      </c>
      <c r="F1014" s="85">
        <v>57</v>
      </c>
      <c r="G1014" s="85">
        <v>0</v>
      </c>
      <c r="H1014" s="85" t="s">
        <v>2329</v>
      </c>
    </row>
    <row r="1015" spans="1:8">
      <c r="A1015" s="85" t="s">
        <v>3423</v>
      </c>
      <c r="B1015" s="85" t="s">
        <v>3424</v>
      </c>
      <c r="C1015" s="85">
        <v>8</v>
      </c>
      <c r="D1015" s="85">
        <v>30435835</v>
      </c>
      <c r="E1015" s="85">
        <v>30515768</v>
      </c>
      <c r="F1015" s="85">
        <v>0</v>
      </c>
      <c r="G1015" s="85">
        <v>1</v>
      </c>
      <c r="H1015" s="85" t="s">
        <v>2329</v>
      </c>
    </row>
    <row r="1016" spans="1:8">
      <c r="A1016" s="85" t="s">
        <v>3425</v>
      </c>
      <c r="B1016" s="85" t="s">
        <v>3424</v>
      </c>
      <c r="C1016" s="85">
        <v>8</v>
      </c>
      <c r="D1016" s="85">
        <v>30535583</v>
      </c>
      <c r="E1016" s="85">
        <v>30585443</v>
      </c>
      <c r="F1016" s="85">
        <v>0</v>
      </c>
      <c r="G1016" s="85">
        <v>11</v>
      </c>
      <c r="H1016" s="85" t="s">
        <v>2329</v>
      </c>
    </row>
    <row r="1017" spans="1:8">
      <c r="A1017" s="85" t="s">
        <v>3426</v>
      </c>
      <c r="B1017" s="85" t="s">
        <v>3424</v>
      </c>
      <c r="C1017" s="85">
        <v>8</v>
      </c>
      <c r="D1017" s="85">
        <v>30631973</v>
      </c>
      <c r="E1017" s="85">
        <v>30671830</v>
      </c>
      <c r="F1017" s="85">
        <v>0</v>
      </c>
      <c r="G1017" s="85">
        <v>0</v>
      </c>
      <c r="H1017" s="85" t="s">
        <v>2325</v>
      </c>
    </row>
    <row r="1018" spans="1:8">
      <c r="A1018" s="85" t="s">
        <v>3427</v>
      </c>
      <c r="B1018" s="85" t="s">
        <v>3424</v>
      </c>
      <c r="C1018" s="85">
        <v>8</v>
      </c>
      <c r="D1018" s="85">
        <v>30689060</v>
      </c>
      <c r="E1018" s="85">
        <v>30748122</v>
      </c>
      <c r="F1018" s="85">
        <v>0</v>
      </c>
      <c r="G1018" s="85">
        <v>28</v>
      </c>
      <c r="H1018" s="85" t="s">
        <v>2325</v>
      </c>
    </row>
    <row r="1019" spans="1:8">
      <c r="A1019" s="85" t="s">
        <v>3428</v>
      </c>
      <c r="B1019" s="85" t="s">
        <v>3424</v>
      </c>
      <c r="C1019" s="85">
        <v>8</v>
      </c>
      <c r="D1019" s="85">
        <v>30853321</v>
      </c>
      <c r="E1019" s="85">
        <v>30891231</v>
      </c>
      <c r="F1019" s="85">
        <v>40</v>
      </c>
      <c r="G1019" s="85">
        <v>34</v>
      </c>
      <c r="H1019" s="85" t="s">
        <v>2325</v>
      </c>
    </row>
    <row r="1020" spans="1:8">
      <c r="A1020" s="85" t="s">
        <v>3429</v>
      </c>
      <c r="B1020" s="85" t="s">
        <v>3424</v>
      </c>
      <c r="C1020" s="85">
        <v>8</v>
      </c>
      <c r="D1020" s="85">
        <v>30891317</v>
      </c>
      <c r="E1020" s="85">
        <v>31031285</v>
      </c>
      <c r="F1020" s="85">
        <v>0</v>
      </c>
      <c r="G1020" s="85">
        <v>0</v>
      </c>
      <c r="H1020" s="85" t="s">
        <v>2325</v>
      </c>
    </row>
    <row r="1021" spans="1:8">
      <c r="A1021" s="85" t="s">
        <v>3430</v>
      </c>
      <c r="B1021" s="85" t="s">
        <v>3431</v>
      </c>
      <c r="C1021" s="85">
        <v>8</v>
      </c>
      <c r="D1021" s="85">
        <v>53446597</v>
      </c>
      <c r="E1021" s="85">
        <v>53478067</v>
      </c>
      <c r="F1021" s="85">
        <v>0</v>
      </c>
      <c r="G1021" s="85">
        <v>0</v>
      </c>
      <c r="H1021" s="85" t="s">
        <v>2325</v>
      </c>
    </row>
    <row r="1022" spans="1:8">
      <c r="A1022" s="85" t="s">
        <v>3432</v>
      </c>
      <c r="B1022" s="85" t="s">
        <v>3431</v>
      </c>
      <c r="C1022" s="85">
        <v>8</v>
      </c>
      <c r="D1022" s="85">
        <v>54138284</v>
      </c>
      <c r="E1022" s="85">
        <v>54164257</v>
      </c>
      <c r="F1022" s="85">
        <v>0</v>
      </c>
      <c r="G1022" s="85">
        <v>0</v>
      </c>
      <c r="H1022" s="85" t="s">
        <v>2325</v>
      </c>
    </row>
    <row r="1023" spans="1:8">
      <c r="A1023" s="85" t="s">
        <v>3433</v>
      </c>
      <c r="B1023" s="85" t="s">
        <v>3431</v>
      </c>
      <c r="C1023" s="85">
        <v>8</v>
      </c>
      <c r="D1023" s="85">
        <v>55528627</v>
      </c>
      <c r="E1023" s="85">
        <v>55543394</v>
      </c>
      <c r="F1023" s="85">
        <v>0</v>
      </c>
      <c r="G1023" s="85">
        <v>0</v>
      </c>
      <c r="H1023" s="85" t="s">
        <v>2325</v>
      </c>
    </row>
    <row r="1024" spans="1:8">
      <c r="A1024" s="85" t="s">
        <v>3434</v>
      </c>
      <c r="B1024" s="85" t="s">
        <v>3435</v>
      </c>
      <c r="C1024" s="85">
        <v>8</v>
      </c>
      <c r="D1024" s="85">
        <v>56014949</v>
      </c>
      <c r="E1024" s="85">
        <v>56454613</v>
      </c>
      <c r="F1024" s="85">
        <v>58</v>
      </c>
      <c r="G1024" s="85">
        <v>0</v>
      </c>
      <c r="H1024" s="85" t="s">
        <v>2325</v>
      </c>
    </row>
    <row r="1025" spans="1:8">
      <c r="A1025" s="85" t="s">
        <v>3436</v>
      </c>
      <c r="B1025" s="85" t="s">
        <v>3435</v>
      </c>
      <c r="C1025" s="85">
        <v>8</v>
      </c>
      <c r="D1025" s="85">
        <v>56047763</v>
      </c>
      <c r="E1025" s="85">
        <v>56054918</v>
      </c>
      <c r="F1025" s="85">
        <v>0</v>
      </c>
      <c r="G1025" s="85">
        <v>0</v>
      </c>
      <c r="H1025" s="85" t="s">
        <v>2325</v>
      </c>
    </row>
    <row r="1026" spans="1:8">
      <c r="A1026" s="85" t="s">
        <v>3437</v>
      </c>
      <c r="B1026" s="85" t="s">
        <v>3435</v>
      </c>
      <c r="C1026" s="85">
        <v>8</v>
      </c>
      <c r="D1026" s="85">
        <v>56074043</v>
      </c>
      <c r="E1026" s="85">
        <v>56077287</v>
      </c>
      <c r="F1026" s="85">
        <v>0</v>
      </c>
      <c r="G1026" s="85">
        <v>0</v>
      </c>
      <c r="H1026" s="85" t="s">
        <v>2325</v>
      </c>
    </row>
    <row r="1027" spans="1:8">
      <c r="A1027" s="85" t="s">
        <v>3438</v>
      </c>
      <c r="B1027" s="85" t="s">
        <v>3431</v>
      </c>
      <c r="C1027" s="85">
        <v>8</v>
      </c>
      <c r="D1027" s="85">
        <v>56608983</v>
      </c>
      <c r="E1027" s="85">
        <v>56685966</v>
      </c>
      <c r="F1027" s="85">
        <v>0</v>
      </c>
      <c r="G1027" s="85">
        <v>0</v>
      </c>
      <c r="H1027" s="85" t="s">
        <v>2325</v>
      </c>
    </row>
    <row r="1028" spans="1:8">
      <c r="A1028" s="85" t="s">
        <v>3439</v>
      </c>
      <c r="B1028" s="85" t="s">
        <v>3431</v>
      </c>
      <c r="C1028" s="85">
        <v>8</v>
      </c>
      <c r="D1028" s="85">
        <v>56685701</v>
      </c>
      <c r="E1028" s="85">
        <v>56738007</v>
      </c>
      <c r="F1028" s="85">
        <v>0</v>
      </c>
      <c r="G1028" s="85">
        <v>0</v>
      </c>
      <c r="H1028" s="85" t="s">
        <v>2325</v>
      </c>
    </row>
    <row r="1029" spans="1:8">
      <c r="A1029" s="85" t="s">
        <v>3440</v>
      </c>
      <c r="B1029" s="85" t="s">
        <v>3431</v>
      </c>
      <c r="C1029" s="85">
        <v>8</v>
      </c>
      <c r="D1029" s="85">
        <v>56792372</v>
      </c>
      <c r="E1029" s="85">
        <v>56923940</v>
      </c>
      <c r="F1029" s="85">
        <v>0</v>
      </c>
      <c r="G1029" s="85">
        <v>0</v>
      </c>
      <c r="H1029" s="85" t="s">
        <v>2325</v>
      </c>
    </row>
    <row r="1030" spans="1:8">
      <c r="A1030" s="85" t="s">
        <v>3441</v>
      </c>
      <c r="B1030" s="85" t="s">
        <v>3431</v>
      </c>
      <c r="C1030" s="85">
        <v>8</v>
      </c>
      <c r="D1030" s="85">
        <v>57025501</v>
      </c>
      <c r="E1030" s="85">
        <v>57026541</v>
      </c>
      <c r="F1030" s="85">
        <v>0</v>
      </c>
      <c r="G1030" s="85">
        <v>0</v>
      </c>
      <c r="H1030" s="85" t="s">
        <v>2325</v>
      </c>
    </row>
    <row r="1031" spans="1:8">
      <c r="A1031" s="85" t="s">
        <v>3442</v>
      </c>
      <c r="B1031" s="85" t="s">
        <v>3435</v>
      </c>
      <c r="C1031" s="85">
        <v>8</v>
      </c>
      <c r="D1031" s="85">
        <v>57073463</v>
      </c>
      <c r="E1031" s="85">
        <v>57123883</v>
      </c>
      <c r="F1031" s="85">
        <v>0</v>
      </c>
      <c r="G1031" s="85">
        <v>0</v>
      </c>
      <c r="H1031" s="85" t="s">
        <v>2325</v>
      </c>
    </row>
    <row r="1032" spans="1:8">
      <c r="A1032" s="85" t="s">
        <v>3443</v>
      </c>
      <c r="B1032" s="85" t="s">
        <v>3435</v>
      </c>
      <c r="C1032" s="85">
        <v>8</v>
      </c>
      <c r="D1032" s="85">
        <v>57124245</v>
      </c>
      <c r="E1032" s="85">
        <v>57131357</v>
      </c>
      <c r="F1032" s="85">
        <v>0</v>
      </c>
      <c r="G1032" s="85">
        <v>0</v>
      </c>
      <c r="H1032" s="85" t="s">
        <v>2325</v>
      </c>
    </row>
    <row r="1033" spans="1:8">
      <c r="A1033" s="85" t="s">
        <v>3444</v>
      </c>
      <c r="B1033" s="85" t="s">
        <v>3445</v>
      </c>
      <c r="C1033" s="85">
        <v>8</v>
      </c>
      <c r="D1033" s="85">
        <v>57349233</v>
      </c>
      <c r="E1033" s="85">
        <v>57359293</v>
      </c>
      <c r="F1033" s="85">
        <v>3</v>
      </c>
      <c r="G1033" s="85">
        <v>12</v>
      </c>
      <c r="H1033" s="85" t="s">
        <v>2325</v>
      </c>
    </row>
    <row r="1034" spans="1:8">
      <c r="A1034" s="85" t="s">
        <v>3446</v>
      </c>
      <c r="B1034" s="85" t="s">
        <v>3445</v>
      </c>
      <c r="C1034" s="85">
        <v>8</v>
      </c>
      <c r="D1034" s="85">
        <v>57870492</v>
      </c>
      <c r="E1034" s="85">
        <v>57906403</v>
      </c>
      <c r="F1034" s="85">
        <v>0</v>
      </c>
      <c r="G1034" s="85">
        <v>0</v>
      </c>
      <c r="H1034" s="85" t="s">
        <v>2325</v>
      </c>
    </row>
    <row r="1035" spans="1:8">
      <c r="A1035" s="85" t="s">
        <v>3447</v>
      </c>
      <c r="B1035" s="85" t="s">
        <v>3448</v>
      </c>
      <c r="C1035" s="85">
        <v>8</v>
      </c>
      <c r="D1035" s="85">
        <v>65492814</v>
      </c>
      <c r="E1035" s="85">
        <v>65496181</v>
      </c>
      <c r="F1035" s="85">
        <v>0</v>
      </c>
      <c r="G1035" s="85">
        <v>0</v>
      </c>
      <c r="H1035" s="85" t="s">
        <v>2325</v>
      </c>
    </row>
    <row r="1036" spans="1:8">
      <c r="A1036" s="85" t="s">
        <v>3449</v>
      </c>
      <c r="B1036" s="85" t="s">
        <v>3448</v>
      </c>
      <c r="C1036" s="85">
        <v>8</v>
      </c>
      <c r="D1036" s="85">
        <v>65500320</v>
      </c>
      <c r="E1036" s="85">
        <v>65711318</v>
      </c>
      <c r="F1036" s="85">
        <v>0</v>
      </c>
      <c r="G1036" s="85">
        <v>0</v>
      </c>
      <c r="H1036" s="85" t="s">
        <v>2325</v>
      </c>
    </row>
    <row r="1037" spans="1:8">
      <c r="A1037" s="85" t="s">
        <v>3450</v>
      </c>
      <c r="B1037" s="85" t="s">
        <v>3448</v>
      </c>
      <c r="C1037" s="85">
        <v>8</v>
      </c>
      <c r="D1037" s="85">
        <v>67342420</v>
      </c>
      <c r="E1037" s="85">
        <v>67383836</v>
      </c>
      <c r="F1037" s="85">
        <v>0</v>
      </c>
      <c r="G1037" s="85">
        <v>3</v>
      </c>
      <c r="H1037" s="85" t="s">
        <v>2329</v>
      </c>
    </row>
    <row r="1038" spans="1:8">
      <c r="A1038" s="85" t="s">
        <v>3451</v>
      </c>
      <c r="B1038" s="85" t="s">
        <v>3452</v>
      </c>
      <c r="C1038" s="85">
        <v>8</v>
      </c>
      <c r="D1038" s="85">
        <v>92082424</v>
      </c>
      <c r="E1038" s="85">
        <v>92099323</v>
      </c>
      <c r="F1038" s="85">
        <v>0</v>
      </c>
      <c r="G1038" s="85">
        <v>0</v>
      </c>
      <c r="H1038" s="85" t="s">
        <v>2325</v>
      </c>
    </row>
    <row r="1039" spans="1:8">
      <c r="A1039" s="85" t="s">
        <v>3453</v>
      </c>
      <c r="B1039" s="85" t="s">
        <v>3452</v>
      </c>
      <c r="C1039" s="85">
        <v>8</v>
      </c>
      <c r="D1039" s="85">
        <v>92967203</v>
      </c>
      <c r="E1039" s="85">
        <v>93115514</v>
      </c>
      <c r="F1039" s="85">
        <v>143</v>
      </c>
      <c r="G1039" s="85">
        <v>136</v>
      </c>
      <c r="H1039" s="85" t="s">
        <v>2325</v>
      </c>
    </row>
    <row r="1040" spans="1:8">
      <c r="A1040" s="85" t="s">
        <v>3454</v>
      </c>
      <c r="B1040" s="85" t="s">
        <v>3452</v>
      </c>
      <c r="C1040" s="85">
        <v>8</v>
      </c>
      <c r="D1040" s="85">
        <v>93895758</v>
      </c>
      <c r="E1040" s="85">
        <v>94029901</v>
      </c>
      <c r="F1040" s="85">
        <v>0</v>
      </c>
      <c r="G1040" s="85">
        <v>0</v>
      </c>
      <c r="H1040" s="85" t="s">
        <v>2325</v>
      </c>
    </row>
    <row r="1041" spans="1:8">
      <c r="A1041" s="85" t="s">
        <v>3455</v>
      </c>
      <c r="B1041" s="85" t="s">
        <v>3452</v>
      </c>
      <c r="C1041" s="85">
        <v>8</v>
      </c>
      <c r="D1041" s="85">
        <v>93895865</v>
      </c>
      <c r="E1041" s="85">
        <v>93898013</v>
      </c>
      <c r="F1041" s="85">
        <v>0</v>
      </c>
      <c r="G1041" s="85">
        <v>0</v>
      </c>
      <c r="H1041" s="85" t="s">
        <v>2325</v>
      </c>
    </row>
    <row r="1042" spans="1:8">
      <c r="A1042" s="85" t="s">
        <v>3456</v>
      </c>
      <c r="B1042" s="85" t="s">
        <v>3452</v>
      </c>
      <c r="C1042" s="85">
        <v>8</v>
      </c>
      <c r="D1042" s="85">
        <v>94146324</v>
      </c>
      <c r="E1042" s="85">
        <v>94179079</v>
      </c>
      <c r="F1042" s="85">
        <v>0</v>
      </c>
      <c r="G1042" s="85">
        <v>0</v>
      </c>
      <c r="H1042" s="85" t="s">
        <v>2325</v>
      </c>
    </row>
    <row r="1043" spans="1:8">
      <c r="A1043" s="85" t="s">
        <v>3457</v>
      </c>
      <c r="B1043" s="85" t="s">
        <v>3452</v>
      </c>
      <c r="C1043" s="85">
        <v>8</v>
      </c>
      <c r="D1043" s="85">
        <v>94241867</v>
      </c>
      <c r="E1043" s="85">
        <v>94242388</v>
      </c>
      <c r="F1043" s="85">
        <v>0</v>
      </c>
      <c r="G1043" s="85">
        <v>0</v>
      </c>
      <c r="H1043" s="85" t="s">
        <v>2325</v>
      </c>
    </row>
    <row r="1044" spans="1:8">
      <c r="A1044" s="85" t="s">
        <v>3458</v>
      </c>
      <c r="B1044" s="85" t="s">
        <v>3452</v>
      </c>
      <c r="C1044" s="85">
        <v>8</v>
      </c>
      <c r="D1044" s="85">
        <v>94710789</v>
      </c>
      <c r="E1044" s="85">
        <v>94743755</v>
      </c>
      <c r="F1044" s="85">
        <v>0</v>
      </c>
      <c r="G1044" s="85">
        <v>0</v>
      </c>
      <c r="H1044" s="85" t="s">
        <v>2325</v>
      </c>
    </row>
    <row r="1045" spans="1:8">
      <c r="A1045" s="85" t="s">
        <v>3459</v>
      </c>
      <c r="B1045" s="85" t="s">
        <v>3452</v>
      </c>
      <c r="C1045" s="85">
        <v>8</v>
      </c>
      <c r="D1045" s="85">
        <v>94741584</v>
      </c>
      <c r="E1045" s="85">
        <v>94753245</v>
      </c>
      <c r="F1045" s="85">
        <v>0</v>
      </c>
      <c r="G1045" s="85">
        <v>0</v>
      </c>
      <c r="H1045" s="85" t="s">
        <v>2325</v>
      </c>
    </row>
    <row r="1046" spans="1:8">
      <c r="A1046" s="85" t="s">
        <v>3460</v>
      </c>
      <c r="B1046" s="85" t="s">
        <v>3452</v>
      </c>
      <c r="C1046" s="85">
        <v>8</v>
      </c>
      <c r="D1046" s="85">
        <v>94752349</v>
      </c>
      <c r="E1046" s="85">
        <v>94753001</v>
      </c>
      <c r="F1046" s="85">
        <v>0</v>
      </c>
      <c r="G1046" s="85">
        <v>0</v>
      </c>
      <c r="H1046" s="85" t="s">
        <v>2325</v>
      </c>
    </row>
    <row r="1047" spans="1:8">
      <c r="A1047" s="85" t="s">
        <v>3461</v>
      </c>
      <c r="B1047" s="85" t="s">
        <v>3452</v>
      </c>
      <c r="C1047" s="85">
        <v>8</v>
      </c>
      <c r="D1047" s="85">
        <v>94767072</v>
      </c>
      <c r="E1047" s="85">
        <v>94831462</v>
      </c>
      <c r="F1047" s="85">
        <v>0</v>
      </c>
      <c r="G1047" s="85">
        <v>0</v>
      </c>
      <c r="H1047" s="85" t="s">
        <v>2325</v>
      </c>
    </row>
    <row r="1048" spans="1:8">
      <c r="A1048" s="85" t="s">
        <v>3462</v>
      </c>
      <c r="B1048" s="85" t="s">
        <v>3452</v>
      </c>
      <c r="C1048" s="85">
        <v>8</v>
      </c>
      <c r="D1048" s="85">
        <v>94870035</v>
      </c>
      <c r="E1048" s="85">
        <v>94938294</v>
      </c>
      <c r="F1048" s="85">
        <v>0</v>
      </c>
      <c r="G1048" s="85">
        <v>0</v>
      </c>
      <c r="H1048" s="85" t="s">
        <v>2325</v>
      </c>
    </row>
    <row r="1049" spans="1:8">
      <c r="A1049" s="85" t="s">
        <v>3463</v>
      </c>
      <c r="B1049" s="85" t="s">
        <v>3452</v>
      </c>
      <c r="C1049" s="85">
        <v>8</v>
      </c>
      <c r="D1049" s="85">
        <v>95139399</v>
      </c>
      <c r="E1049" s="85">
        <v>95229531</v>
      </c>
      <c r="F1049" s="85">
        <v>0</v>
      </c>
      <c r="G1049" s="85">
        <v>0</v>
      </c>
      <c r="H1049" s="85" t="s">
        <v>2325</v>
      </c>
    </row>
    <row r="1050" spans="1:8">
      <c r="A1050" s="85" t="s">
        <v>3464</v>
      </c>
      <c r="B1050" s="85" t="s">
        <v>3452</v>
      </c>
      <c r="C1050" s="85">
        <v>8</v>
      </c>
      <c r="D1050" s="85">
        <v>95261481</v>
      </c>
      <c r="E1050" s="85">
        <v>95274578</v>
      </c>
      <c r="F1050" s="85">
        <v>0</v>
      </c>
      <c r="G1050" s="85">
        <v>0</v>
      </c>
      <c r="H1050" s="85" t="s">
        <v>2325</v>
      </c>
    </row>
    <row r="1051" spans="1:8">
      <c r="A1051" s="85" t="s">
        <v>3465</v>
      </c>
      <c r="B1051" s="85" t="s">
        <v>3452</v>
      </c>
      <c r="C1051" s="85">
        <v>8</v>
      </c>
      <c r="D1051" s="85">
        <v>95384188</v>
      </c>
      <c r="E1051" s="85">
        <v>95487337</v>
      </c>
      <c r="F1051" s="85">
        <v>0</v>
      </c>
      <c r="G1051" s="85">
        <v>0</v>
      </c>
      <c r="H1051" s="85" t="s">
        <v>2325</v>
      </c>
    </row>
    <row r="1052" spans="1:8">
      <c r="A1052" s="85" t="s">
        <v>3466</v>
      </c>
      <c r="B1052" s="85" t="s">
        <v>3452</v>
      </c>
      <c r="C1052" s="85">
        <v>8</v>
      </c>
      <c r="D1052" s="85">
        <v>95390605</v>
      </c>
      <c r="E1052" s="85">
        <v>95449180</v>
      </c>
      <c r="F1052" s="85">
        <v>0</v>
      </c>
      <c r="G1052" s="85">
        <v>0</v>
      </c>
      <c r="H1052" s="85" t="s">
        <v>2325</v>
      </c>
    </row>
    <row r="1053" spans="1:8">
      <c r="A1053" s="85" t="s">
        <v>3467</v>
      </c>
      <c r="B1053" s="85" t="s">
        <v>3468</v>
      </c>
      <c r="C1053" s="85">
        <v>8</v>
      </c>
      <c r="D1053" s="85">
        <v>118532952</v>
      </c>
      <c r="E1053" s="85">
        <v>118552501</v>
      </c>
      <c r="F1053" s="85">
        <v>0</v>
      </c>
      <c r="G1053" s="85">
        <v>0</v>
      </c>
      <c r="H1053" s="85" t="s">
        <v>2325</v>
      </c>
    </row>
    <row r="1054" spans="1:8">
      <c r="A1054" s="85" t="s">
        <v>3469</v>
      </c>
      <c r="B1054" s="85" t="s">
        <v>3468</v>
      </c>
      <c r="C1054" s="85">
        <v>8</v>
      </c>
      <c r="D1054" s="85">
        <v>118806729</v>
      </c>
      <c r="E1054" s="85">
        <v>119124092</v>
      </c>
      <c r="F1054" s="85">
        <v>30</v>
      </c>
      <c r="G1054" s="85">
        <v>24</v>
      </c>
      <c r="H1054" s="85" t="s">
        <v>2325</v>
      </c>
    </row>
    <row r="1055" spans="1:8">
      <c r="A1055" s="85" t="s">
        <v>3470</v>
      </c>
      <c r="B1055" s="85" t="s">
        <v>3468</v>
      </c>
      <c r="C1055" s="85">
        <v>8</v>
      </c>
      <c r="D1055" s="85">
        <v>119201698</v>
      </c>
      <c r="E1055" s="85">
        <v>119634234</v>
      </c>
      <c r="F1055" s="85">
        <v>0</v>
      </c>
      <c r="G1055" s="85">
        <v>0</v>
      </c>
      <c r="H1055" s="85" t="s">
        <v>2325</v>
      </c>
    </row>
    <row r="1056" spans="1:8">
      <c r="A1056" s="85" t="s">
        <v>3471</v>
      </c>
      <c r="B1056" s="85" t="s">
        <v>3468</v>
      </c>
      <c r="C1056" s="85">
        <v>8</v>
      </c>
      <c r="D1056" s="85">
        <v>119294378</v>
      </c>
      <c r="E1056" s="85">
        <v>119412844</v>
      </c>
      <c r="F1056" s="85">
        <v>0</v>
      </c>
      <c r="G1056" s="85">
        <v>0</v>
      </c>
      <c r="H1056" s="85" t="s">
        <v>2325</v>
      </c>
    </row>
    <row r="1057" spans="1:8">
      <c r="A1057" s="85" t="s">
        <v>3472</v>
      </c>
      <c r="B1057" s="85" t="s">
        <v>3468</v>
      </c>
      <c r="C1057" s="85">
        <v>8</v>
      </c>
      <c r="D1057" s="85">
        <v>119935796</v>
      </c>
      <c r="E1057" s="85">
        <v>119964439</v>
      </c>
      <c r="F1057" s="85">
        <v>0</v>
      </c>
      <c r="G1057" s="85">
        <v>15</v>
      </c>
      <c r="H1057" s="85" t="s">
        <v>2325</v>
      </c>
    </row>
    <row r="1058" spans="1:8">
      <c r="A1058" s="85" t="s">
        <v>3473</v>
      </c>
      <c r="B1058" s="85" t="s">
        <v>3468</v>
      </c>
      <c r="C1058" s="85">
        <v>8</v>
      </c>
      <c r="D1058" s="85">
        <v>120007691</v>
      </c>
      <c r="E1058" s="85">
        <v>120118821</v>
      </c>
      <c r="F1058" s="85">
        <v>7</v>
      </c>
      <c r="G1058" s="85">
        <v>15</v>
      </c>
      <c r="H1058" s="85" t="s">
        <v>2325</v>
      </c>
    </row>
    <row r="1059" spans="1:8">
      <c r="A1059" s="85" t="s">
        <v>3474</v>
      </c>
      <c r="B1059" s="85" t="s">
        <v>3475</v>
      </c>
      <c r="C1059" s="85">
        <v>8</v>
      </c>
      <c r="D1059" s="85">
        <v>120177273</v>
      </c>
      <c r="E1059" s="85">
        <v>120257913</v>
      </c>
      <c r="F1059" s="85">
        <v>2</v>
      </c>
      <c r="G1059" s="85">
        <v>15</v>
      </c>
      <c r="H1059" s="85" t="s">
        <v>2325</v>
      </c>
    </row>
    <row r="1060" spans="1:8">
      <c r="A1060" s="85" t="s">
        <v>3476</v>
      </c>
      <c r="B1060" s="85" t="s">
        <v>3475</v>
      </c>
      <c r="C1060" s="85">
        <v>8</v>
      </c>
      <c r="D1060" s="85">
        <v>120428546</v>
      </c>
      <c r="E1060" s="85">
        <v>120436593</v>
      </c>
      <c r="F1060" s="85">
        <v>0</v>
      </c>
      <c r="G1060" s="85">
        <v>4</v>
      </c>
      <c r="H1060" s="85" t="s">
        <v>2325</v>
      </c>
    </row>
    <row r="1061" spans="1:8">
      <c r="A1061" s="85" t="s">
        <v>3477</v>
      </c>
      <c r="B1061" s="85" t="s">
        <v>3475</v>
      </c>
      <c r="C1061" s="85">
        <v>8</v>
      </c>
      <c r="D1061" s="85">
        <v>120569326</v>
      </c>
      <c r="E1061" s="85">
        <v>120685693</v>
      </c>
      <c r="F1061" s="85">
        <v>0</v>
      </c>
      <c r="G1061" s="85">
        <v>0</v>
      </c>
      <c r="H1061" s="85" t="s">
        <v>2325</v>
      </c>
    </row>
    <row r="1062" spans="1:8">
      <c r="A1062" s="85" t="s">
        <v>3478</v>
      </c>
      <c r="B1062" s="85" t="s">
        <v>3475</v>
      </c>
      <c r="C1062" s="85">
        <v>8</v>
      </c>
      <c r="D1062" s="85">
        <v>120743015</v>
      </c>
      <c r="E1062" s="85">
        <v>120845103</v>
      </c>
      <c r="F1062" s="85">
        <v>0</v>
      </c>
      <c r="G1062" s="85">
        <v>4</v>
      </c>
      <c r="H1062" s="85" t="s">
        <v>2329</v>
      </c>
    </row>
    <row r="1063" spans="1:8">
      <c r="A1063" s="85" t="s">
        <v>3479</v>
      </c>
      <c r="B1063" s="85" t="s">
        <v>3475</v>
      </c>
      <c r="C1063" s="85">
        <v>8</v>
      </c>
      <c r="D1063" s="85">
        <v>120885957</v>
      </c>
      <c r="E1063" s="85">
        <v>121063152</v>
      </c>
      <c r="F1063" s="85">
        <v>0</v>
      </c>
      <c r="G1063" s="85">
        <v>1</v>
      </c>
      <c r="H1063" s="85" t="s">
        <v>2329</v>
      </c>
    </row>
    <row r="1064" spans="1:8">
      <c r="A1064" s="85" t="s">
        <v>3480</v>
      </c>
      <c r="B1064" s="85" t="s">
        <v>3481</v>
      </c>
      <c r="C1064" s="85">
        <v>9</v>
      </c>
      <c r="D1064" s="85">
        <v>841690</v>
      </c>
      <c r="E1064" s="85">
        <v>969090</v>
      </c>
      <c r="F1064" s="85">
        <v>0</v>
      </c>
      <c r="G1064" s="85">
        <v>0</v>
      </c>
      <c r="H1064" s="85" t="s">
        <v>2325</v>
      </c>
    </row>
    <row r="1065" spans="1:8">
      <c r="A1065" s="85" t="s">
        <v>3482</v>
      </c>
      <c r="B1065" s="85" t="s">
        <v>3481</v>
      </c>
      <c r="C1065" s="85">
        <v>9</v>
      </c>
      <c r="D1065" s="85">
        <v>1050354</v>
      </c>
      <c r="E1065" s="85">
        <v>1057552</v>
      </c>
      <c r="F1065" s="85">
        <v>0</v>
      </c>
      <c r="G1065" s="85">
        <v>0</v>
      </c>
      <c r="H1065" s="85" t="s">
        <v>2325</v>
      </c>
    </row>
    <row r="1066" spans="1:8">
      <c r="A1066" s="85" t="s">
        <v>3483</v>
      </c>
      <c r="B1066" s="85" t="s">
        <v>3481</v>
      </c>
      <c r="C1066" s="85">
        <v>9</v>
      </c>
      <c r="D1066" s="85">
        <v>2621834</v>
      </c>
      <c r="E1066" s="85">
        <v>2660053</v>
      </c>
      <c r="F1066" s="85">
        <v>0</v>
      </c>
      <c r="G1066" s="85">
        <v>5</v>
      </c>
      <c r="H1066" s="85" t="s">
        <v>2329</v>
      </c>
    </row>
    <row r="1067" spans="1:8">
      <c r="A1067" s="85" t="s">
        <v>3484</v>
      </c>
      <c r="B1067" s="85" t="s">
        <v>3481</v>
      </c>
      <c r="C1067" s="85">
        <v>9</v>
      </c>
      <c r="D1067" s="85">
        <v>2717502</v>
      </c>
      <c r="E1067" s="85">
        <v>2730037</v>
      </c>
      <c r="F1067" s="85">
        <v>0</v>
      </c>
      <c r="G1067" s="85">
        <v>0</v>
      </c>
      <c r="H1067" s="85" t="s">
        <v>2325</v>
      </c>
    </row>
    <row r="1068" spans="1:8">
      <c r="A1068" s="85" t="s">
        <v>3485</v>
      </c>
      <c r="B1068" s="85" t="s">
        <v>3486</v>
      </c>
      <c r="C1068" s="85">
        <v>9</v>
      </c>
      <c r="D1068" s="85">
        <v>21201468</v>
      </c>
      <c r="E1068" s="85">
        <v>21202204</v>
      </c>
      <c r="F1068" s="85">
        <v>0</v>
      </c>
      <c r="G1068" s="85">
        <v>0</v>
      </c>
      <c r="H1068" s="85" t="s">
        <v>2325</v>
      </c>
    </row>
    <row r="1069" spans="1:8">
      <c r="A1069" s="85" t="s">
        <v>3487</v>
      </c>
      <c r="B1069" s="85" t="s">
        <v>3486</v>
      </c>
      <c r="C1069" s="85">
        <v>9</v>
      </c>
      <c r="D1069" s="85">
        <v>21206180</v>
      </c>
      <c r="E1069" s="85">
        <v>21207142</v>
      </c>
      <c r="F1069" s="85">
        <v>0</v>
      </c>
      <c r="G1069" s="85">
        <v>0</v>
      </c>
      <c r="H1069" s="85" t="s">
        <v>2325</v>
      </c>
    </row>
    <row r="1070" spans="1:8">
      <c r="A1070" s="85" t="s">
        <v>3488</v>
      </c>
      <c r="B1070" s="85" t="s">
        <v>3486</v>
      </c>
      <c r="C1070" s="85">
        <v>9</v>
      </c>
      <c r="D1070" s="85">
        <v>21216372</v>
      </c>
      <c r="E1070" s="85">
        <v>21217310</v>
      </c>
      <c r="F1070" s="85">
        <v>0</v>
      </c>
      <c r="G1070" s="85">
        <v>0</v>
      </c>
      <c r="H1070" s="85" t="s">
        <v>2325</v>
      </c>
    </row>
    <row r="1071" spans="1:8">
      <c r="A1071" s="85" t="s">
        <v>3489</v>
      </c>
      <c r="B1071" s="85" t="s">
        <v>3486</v>
      </c>
      <c r="C1071" s="85">
        <v>9</v>
      </c>
      <c r="D1071" s="85">
        <v>21227242</v>
      </c>
      <c r="E1071" s="85">
        <v>21228221</v>
      </c>
      <c r="F1071" s="85">
        <v>0</v>
      </c>
      <c r="G1071" s="85">
        <v>0</v>
      </c>
      <c r="H1071" s="85" t="s">
        <v>2325</v>
      </c>
    </row>
    <row r="1072" spans="1:8">
      <c r="A1072" s="85" t="s">
        <v>3490</v>
      </c>
      <c r="B1072" s="85" t="s">
        <v>3486</v>
      </c>
      <c r="C1072" s="85">
        <v>9</v>
      </c>
      <c r="D1072" s="85">
        <v>21239201</v>
      </c>
      <c r="E1072" s="85">
        <v>21239978</v>
      </c>
      <c r="F1072" s="85">
        <v>0</v>
      </c>
      <c r="G1072" s="85">
        <v>0</v>
      </c>
      <c r="H1072" s="85" t="s">
        <v>2325</v>
      </c>
    </row>
    <row r="1073" spans="1:8">
      <c r="A1073" s="85" t="s">
        <v>3491</v>
      </c>
      <c r="B1073" s="85" t="s">
        <v>3486</v>
      </c>
      <c r="C1073" s="85">
        <v>9</v>
      </c>
      <c r="D1073" s="85">
        <v>21304613</v>
      </c>
      <c r="E1073" s="85">
        <v>21305312</v>
      </c>
      <c r="F1073" s="85">
        <v>0</v>
      </c>
      <c r="G1073" s="85">
        <v>0</v>
      </c>
      <c r="H1073" s="85" t="s">
        <v>2325</v>
      </c>
    </row>
    <row r="1074" spans="1:8">
      <c r="A1074" s="85" t="s">
        <v>3492</v>
      </c>
      <c r="B1074" s="85" t="s">
        <v>3486</v>
      </c>
      <c r="C1074" s="85">
        <v>9</v>
      </c>
      <c r="D1074" s="85">
        <v>21480841</v>
      </c>
      <c r="E1074" s="85">
        <v>21482312</v>
      </c>
      <c r="F1074" s="85">
        <v>0</v>
      </c>
      <c r="G1074" s="85">
        <v>0</v>
      </c>
      <c r="H1074" s="85" t="s">
        <v>2325</v>
      </c>
    </row>
    <row r="1075" spans="1:8">
      <c r="A1075" s="85" t="s">
        <v>3493</v>
      </c>
      <c r="B1075" s="85" t="s">
        <v>3486</v>
      </c>
      <c r="C1075" s="85">
        <v>9</v>
      </c>
      <c r="D1075" s="85">
        <v>21802542</v>
      </c>
      <c r="E1075" s="85">
        <v>21931646</v>
      </c>
      <c r="F1075" s="85">
        <v>0</v>
      </c>
      <c r="G1075" s="85">
        <v>0</v>
      </c>
      <c r="H1075" s="85" t="s">
        <v>2325</v>
      </c>
    </row>
    <row r="1076" spans="1:8">
      <c r="A1076" s="85" t="s">
        <v>3494</v>
      </c>
      <c r="B1076" s="85" t="s">
        <v>3486</v>
      </c>
      <c r="C1076" s="85">
        <v>9</v>
      </c>
      <c r="D1076" s="85">
        <v>21802635</v>
      </c>
      <c r="E1076" s="85">
        <v>22032985</v>
      </c>
      <c r="F1076" s="85">
        <v>0</v>
      </c>
      <c r="G1076" s="85">
        <v>0</v>
      </c>
      <c r="H1076" s="85" t="s">
        <v>2325</v>
      </c>
    </row>
    <row r="1077" spans="1:8">
      <c r="A1077" s="85" t="s">
        <v>3495</v>
      </c>
      <c r="B1077" s="85" t="s">
        <v>3486</v>
      </c>
      <c r="C1077" s="85">
        <v>9</v>
      </c>
      <c r="D1077" s="85">
        <v>22446840</v>
      </c>
      <c r="E1077" s="85">
        <v>22455739</v>
      </c>
      <c r="F1077" s="85">
        <v>0</v>
      </c>
      <c r="G1077" s="85">
        <v>0</v>
      </c>
      <c r="H1077" s="85" t="s">
        <v>2325</v>
      </c>
    </row>
    <row r="1078" spans="1:8">
      <c r="A1078" s="85" t="s">
        <v>3496</v>
      </c>
      <c r="B1078" s="85" t="s">
        <v>3486</v>
      </c>
      <c r="C1078" s="85">
        <v>9</v>
      </c>
      <c r="D1078" s="85">
        <v>23690102</v>
      </c>
      <c r="E1078" s="85">
        <v>23826335</v>
      </c>
      <c r="F1078" s="85">
        <v>0</v>
      </c>
      <c r="G1078" s="85">
        <v>0</v>
      </c>
      <c r="H1078" s="85" t="s">
        <v>2325</v>
      </c>
    </row>
    <row r="1079" spans="1:8">
      <c r="A1079" s="85" t="s">
        <v>3497</v>
      </c>
      <c r="B1079" s="85" t="s">
        <v>3486</v>
      </c>
      <c r="C1079" s="85">
        <v>9</v>
      </c>
      <c r="D1079" s="85">
        <v>24542950</v>
      </c>
      <c r="E1079" s="85">
        <v>24545944</v>
      </c>
      <c r="F1079" s="85">
        <v>0</v>
      </c>
      <c r="G1079" s="85">
        <v>0</v>
      </c>
      <c r="H1079" s="85" t="s">
        <v>2325</v>
      </c>
    </row>
    <row r="1080" spans="1:8">
      <c r="A1080" s="85" t="s">
        <v>3498</v>
      </c>
      <c r="B1080" s="85" t="s">
        <v>3499</v>
      </c>
      <c r="C1080" s="85">
        <v>9</v>
      </c>
      <c r="D1080" s="85">
        <v>80912059</v>
      </c>
      <c r="E1080" s="85">
        <v>80945009</v>
      </c>
      <c r="F1080" s="85">
        <v>0</v>
      </c>
      <c r="G1080" s="85">
        <v>0</v>
      </c>
      <c r="H1080" s="85" t="s">
        <v>2325</v>
      </c>
    </row>
    <row r="1081" spans="1:8">
      <c r="A1081" s="85" t="s">
        <v>3500</v>
      </c>
      <c r="B1081" s="85" t="s">
        <v>3499</v>
      </c>
      <c r="C1081" s="85">
        <v>9</v>
      </c>
      <c r="D1081" s="85">
        <v>82186688</v>
      </c>
      <c r="E1081" s="85">
        <v>82341658</v>
      </c>
      <c r="F1081" s="85">
        <v>0</v>
      </c>
      <c r="G1081" s="85">
        <v>0</v>
      </c>
      <c r="H1081" s="85" t="s">
        <v>2325</v>
      </c>
    </row>
    <row r="1082" spans="1:8">
      <c r="A1082" s="85" t="s">
        <v>3501</v>
      </c>
      <c r="B1082" s="85" t="s">
        <v>3499</v>
      </c>
      <c r="C1082" s="85">
        <v>9</v>
      </c>
      <c r="D1082" s="85">
        <v>84198598</v>
      </c>
      <c r="E1082" s="85">
        <v>84304220</v>
      </c>
      <c r="F1082" s="85">
        <v>0</v>
      </c>
      <c r="G1082" s="85">
        <v>0</v>
      </c>
      <c r="H1082" s="85" t="s">
        <v>2325</v>
      </c>
    </row>
    <row r="1083" spans="1:8">
      <c r="A1083" s="85" t="s">
        <v>3502</v>
      </c>
      <c r="B1083" s="85" t="s">
        <v>3499</v>
      </c>
      <c r="C1083" s="85">
        <v>9</v>
      </c>
      <c r="D1083" s="85">
        <v>84603687</v>
      </c>
      <c r="E1083" s="85">
        <v>84610171</v>
      </c>
      <c r="F1083" s="85">
        <v>0</v>
      </c>
      <c r="G1083" s="85">
        <v>0</v>
      </c>
      <c r="H1083" s="85" t="s">
        <v>2325</v>
      </c>
    </row>
    <row r="1084" spans="1:8">
      <c r="A1084" s="85" t="s">
        <v>3503</v>
      </c>
      <c r="B1084" s="85" t="s">
        <v>3504</v>
      </c>
      <c r="C1084" s="85">
        <v>9</v>
      </c>
      <c r="D1084" s="85">
        <v>95607874</v>
      </c>
      <c r="E1084" s="85">
        <v>95640304</v>
      </c>
      <c r="F1084" s="85">
        <v>0</v>
      </c>
      <c r="G1084" s="85">
        <v>0</v>
      </c>
      <c r="H1084" s="85" t="s">
        <v>2325</v>
      </c>
    </row>
    <row r="1085" spans="1:8">
      <c r="A1085" s="85" t="s">
        <v>3505</v>
      </c>
      <c r="B1085" s="85" t="s">
        <v>3504</v>
      </c>
      <c r="C1085" s="85">
        <v>9</v>
      </c>
      <c r="D1085" s="85">
        <v>95709733</v>
      </c>
      <c r="E1085" s="85">
        <v>95798518</v>
      </c>
      <c r="F1085" s="85">
        <v>0</v>
      </c>
      <c r="G1085" s="85">
        <v>0</v>
      </c>
      <c r="H1085" s="85" t="s">
        <v>2325</v>
      </c>
    </row>
    <row r="1086" spans="1:8">
      <c r="A1086" s="85" t="s">
        <v>3506</v>
      </c>
      <c r="B1086" s="85" t="s">
        <v>3504</v>
      </c>
      <c r="C1086" s="85">
        <v>9</v>
      </c>
      <c r="D1086" s="85">
        <v>95820989</v>
      </c>
      <c r="E1086" s="85">
        <v>95847420</v>
      </c>
      <c r="F1086" s="85">
        <v>0</v>
      </c>
      <c r="G1086" s="85">
        <v>0</v>
      </c>
      <c r="H1086" s="85" t="s">
        <v>2325</v>
      </c>
    </row>
    <row r="1087" spans="1:8">
      <c r="A1087" s="85" t="s">
        <v>3507</v>
      </c>
      <c r="B1087" s="85" t="s">
        <v>3504</v>
      </c>
      <c r="C1087" s="85">
        <v>9</v>
      </c>
      <c r="D1087" s="85">
        <v>95858500</v>
      </c>
      <c r="E1087" s="85">
        <v>95875565</v>
      </c>
      <c r="F1087" s="85">
        <v>0</v>
      </c>
      <c r="G1087" s="85">
        <v>7</v>
      </c>
      <c r="H1087" s="85" t="s">
        <v>2325</v>
      </c>
    </row>
    <row r="1088" spans="1:8">
      <c r="A1088" s="85" t="s">
        <v>3508</v>
      </c>
      <c r="B1088" s="85" t="s">
        <v>3504</v>
      </c>
      <c r="C1088" s="85">
        <v>9</v>
      </c>
      <c r="D1088" s="85">
        <v>95883771</v>
      </c>
      <c r="E1088" s="85">
        <v>95896570</v>
      </c>
      <c r="F1088" s="85">
        <v>0</v>
      </c>
      <c r="G1088" s="85">
        <v>1</v>
      </c>
      <c r="H1088" s="85" t="s">
        <v>2325</v>
      </c>
    </row>
    <row r="1089" spans="1:8">
      <c r="A1089" s="85" t="s">
        <v>3509</v>
      </c>
      <c r="B1089" s="85" t="s">
        <v>3504</v>
      </c>
      <c r="C1089" s="85">
        <v>9</v>
      </c>
      <c r="D1089" s="85">
        <v>95947198</v>
      </c>
      <c r="E1089" s="85">
        <v>96082854</v>
      </c>
      <c r="F1089" s="85">
        <v>0</v>
      </c>
      <c r="G1089" s="85">
        <v>42</v>
      </c>
      <c r="H1089" s="85" t="s">
        <v>2325</v>
      </c>
    </row>
    <row r="1090" spans="1:8">
      <c r="A1090" s="85" t="s">
        <v>3510</v>
      </c>
      <c r="B1090" s="85" t="s">
        <v>3504</v>
      </c>
      <c r="C1090" s="85">
        <v>9</v>
      </c>
      <c r="D1090" s="85">
        <v>96080481</v>
      </c>
      <c r="E1090" s="85">
        <v>96108696</v>
      </c>
      <c r="F1090" s="85">
        <v>0</v>
      </c>
      <c r="G1090" s="85">
        <v>2</v>
      </c>
      <c r="H1090" s="85" t="s">
        <v>2325</v>
      </c>
    </row>
    <row r="1091" spans="1:8">
      <c r="A1091" s="85" t="s">
        <v>3511</v>
      </c>
      <c r="B1091" s="85" t="s">
        <v>3504</v>
      </c>
      <c r="C1091" s="85">
        <v>9</v>
      </c>
      <c r="D1091" s="85">
        <v>96208776</v>
      </c>
      <c r="E1091" s="85">
        <v>96215874</v>
      </c>
      <c r="F1091" s="85">
        <v>8</v>
      </c>
      <c r="G1091" s="85">
        <v>38</v>
      </c>
      <c r="H1091" s="85" t="s">
        <v>2325</v>
      </c>
    </row>
    <row r="1092" spans="1:8">
      <c r="A1092" s="85" t="s">
        <v>3512</v>
      </c>
      <c r="B1092" s="85" t="s">
        <v>3504</v>
      </c>
      <c r="C1092" s="85">
        <v>9</v>
      </c>
      <c r="D1092" s="85">
        <v>96214004</v>
      </c>
      <c r="E1092" s="85">
        <v>96328397</v>
      </c>
      <c r="F1092" s="85">
        <v>26</v>
      </c>
      <c r="G1092" s="85">
        <v>11</v>
      </c>
      <c r="H1092" s="85" t="s">
        <v>2325</v>
      </c>
    </row>
    <row r="1093" spans="1:8">
      <c r="A1093" s="85" t="s">
        <v>3513</v>
      </c>
      <c r="B1093" s="85" t="s">
        <v>3504</v>
      </c>
      <c r="C1093" s="85">
        <v>9</v>
      </c>
      <c r="D1093" s="85">
        <v>96338689</v>
      </c>
      <c r="E1093" s="85">
        <v>96441869</v>
      </c>
      <c r="F1093" s="85">
        <v>41</v>
      </c>
      <c r="G1093" s="85">
        <v>40</v>
      </c>
      <c r="H1093" s="85" t="s">
        <v>2325</v>
      </c>
    </row>
    <row r="1094" spans="1:8">
      <c r="A1094" s="85" t="s">
        <v>3514</v>
      </c>
      <c r="B1094" s="85" t="s">
        <v>3504</v>
      </c>
      <c r="C1094" s="85">
        <v>9</v>
      </c>
      <c r="D1094" s="85">
        <v>96713905</v>
      </c>
      <c r="E1094" s="85">
        <v>96717654</v>
      </c>
      <c r="F1094" s="85">
        <v>0</v>
      </c>
      <c r="G1094" s="85">
        <v>43</v>
      </c>
      <c r="H1094" s="85" t="s">
        <v>2329</v>
      </c>
    </row>
    <row r="1095" spans="1:8">
      <c r="A1095" s="85" t="s">
        <v>3515</v>
      </c>
      <c r="B1095" s="85" t="s">
        <v>3516</v>
      </c>
      <c r="C1095" s="85">
        <v>9</v>
      </c>
      <c r="D1095" s="85">
        <v>97077605</v>
      </c>
      <c r="E1095" s="85">
        <v>97090926</v>
      </c>
      <c r="F1095" s="85">
        <v>0</v>
      </c>
      <c r="G1095" s="85">
        <v>154</v>
      </c>
      <c r="H1095" s="85" t="s">
        <v>2329</v>
      </c>
    </row>
    <row r="1096" spans="1:8">
      <c r="A1096" s="85" t="s">
        <v>3517</v>
      </c>
      <c r="B1096" s="85" t="s">
        <v>3504</v>
      </c>
      <c r="C1096" s="85">
        <v>9</v>
      </c>
      <c r="D1096" s="85">
        <v>97136833</v>
      </c>
      <c r="E1096" s="85">
        <v>97223324</v>
      </c>
      <c r="F1096" s="85">
        <v>0</v>
      </c>
      <c r="G1096" s="85">
        <v>8</v>
      </c>
      <c r="H1096" s="85" t="s">
        <v>2329</v>
      </c>
    </row>
    <row r="1097" spans="1:8">
      <c r="A1097" s="85" t="s">
        <v>3518</v>
      </c>
      <c r="B1097" s="85" t="s">
        <v>3516</v>
      </c>
      <c r="C1097" s="85">
        <v>9</v>
      </c>
      <c r="D1097" s="85">
        <v>97321002</v>
      </c>
      <c r="E1097" s="85">
        <v>97356075</v>
      </c>
      <c r="F1097" s="85">
        <v>0</v>
      </c>
      <c r="G1097" s="85">
        <v>0</v>
      </c>
      <c r="H1097" s="85" t="s">
        <v>2325</v>
      </c>
    </row>
    <row r="1098" spans="1:8">
      <c r="A1098" s="85" t="s">
        <v>3519</v>
      </c>
      <c r="B1098" s="85" t="s">
        <v>3516</v>
      </c>
      <c r="C1098" s="85">
        <v>9</v>
      </c>
      <c r="D1098" s="85">
        <v>97365415</v>
      </c>
      <c r="E1098" s="85">
        <v>97402531</v>
      </c>
      <c r="F1098" s="85">
        <v>0</v>
      </c>
      <c r="G1098" s="85">
        <v>0</v>
      </c>
      <c r="H1098" s="85" t="s">
        <v>2325</v>
      </c>
    </row>
    <row r="1099" spans="1:8">
      <c r="A1099" s="85" t="s">
        <v>3520</v>
      </c>
      <c r="B1099" s="85" t="s">
        <v>3516</v>
      </c>
      <c r="C1099" s="85">
        <v>9</v>
      </c>
      <c r="D1099" s="85">
        <v>97488983</v>
      </c>
      <c r="E1099" s="85">
        <v>97849441</v>
      </c>
      <c r="F1099" s="85">
        <v>0</v>
      </c>
      <c r="G1099" s="85">
        <v>0</v>
      </c>
      <c r="H1099" s="85" t="s">
        <v>2325</v>
      </c>
    </row>
    <row r="1100" spans="1:8">
      <c r="A1100" s="85" t="s">
        <v>3521</v>
      </c>
      <c r="B1100" s="85" t="s">
        <v>3516</v>
      </c>
      <c r="C1100" s="85">
        <v>9</v>
      </c>
      <c r="D1100" s="85">
        <v>98205262</v>
      </c>
      <c r="E1100" s="85">
        <v>98279339</v>
      </c>
      <c r="F1100" s="85">
        <v>0</v>
      </c>
      <c r="G1100" s="85">
        <v>0</v>
      </c>
      <c r="H1100" s="85" t="s">
        <v>2325</v>
      </c>
    </row>
    <row r="1101" spans="1:8">
      <c r="A1101" s="85" t="s">
        <v>3522</v>
      </c>
      <c r="B1101" s="85" t="s">
        <v>3523</v>
      </c>
      <c r="C1101" s="85">
        <v>9</v>
      </c>
      <c r="D1101" s="85">
        <v>98637983</v>
      </c>
      <c r="E1101" s="85">
        <v>98776842</v>
      </c>
      <c r="F1101" s="85">
        <v>0</v>
      </c>
      <c r="G1101" s="85">
        <v>162</v>
      </c>
      <c r="H1101" s="85" t="s">
        <v>2325</v>
      </c>
    </row>
    <row r="1102" spans="1:8">
      <c r="A1102" s="85" t="s">
        <v>3524</v>
      </c>
      <c r="B1102" s="85" t="s">
        <v>3516</v>
      </c>
      <c r="C1102" s="85">
        <v>9</v>
      </c>
      <c r="D1102" s="85">
        <v>98997588</v>
      </c>
      <c r="E1102" s="85">
        <v>99064434</v>
      </c>
      <c r="F1102" s="85">
        <v>0</v>
      </c>
      <c r="G1102" s="85">
        <v>116</v>
      </c>
      <c r="H1102" s="85" t="s">
        <v>2325</v>
      </c>
    </row>
    <row r="1103" spans="1:8">
      <c r="A1103" s="85" t="s">
        <v>3525</v>
      </c>
      <c r="B1103" s="85" t="s">
        <v>3516</v>
      </c>
      <c r="C1103" s="85">
        <v>9</v>
      </c>
      <c r="D1103" s="85">
        <v>99082988</v>
      </c>
      <c r="E1103" s="85">
        <v>99145992</v>
      </c>
      <c r="F1103" s="85">
        <v>58</v>
      </c>
      <c r="G1103" s="85">
        <v>97</v>
      </c>
      <c r="H1103" s="85" t="s">
        <v>2325</v>
      </c>
    </row>
    <row r="1104" spans="1:8">
      <c r="A1104" s="85" t="s">
        <v>3526</v>
      </c>
      <c r="B1104" s="85" t="s">
        <v>3516</v>
      </c>
      <c r="C1104" s="85">
        <v>9</v>
      </c>
      <c r="D1104" s="85">
        <v>99148223</v>
      </c>
      <c r="E1104" s="85">
        <v>99180611</v>
      </c>
      <c r="F1104" s="85">
        <v>45</v>
      </c>
      <c r="G1104" s="85">
        <v>174</v>
      </c>
      <c r="H1104" s="85" t="s">
        <v>2325</v>
      </c>
    </row>
    <row r="1105" spans="1:8">
      <c r="A1105" s="85" t="s">
        <v>3527</v>
      </c>
      <c r="B1105" s="85" t="s">
        <v>3516</v>
      </c>
      <c r="C1105" s="85">
        <v>9</v>
      </c>
      <c r="D1105" s="85">
        <v>99212483</v>
      </c>
      <c r="E1105" s="85">
        <v>99253618</v>
      </c>
      <c r="F1105" s="85">
        <v>87</v>
      </c>
      <c r="G1105" s="85">
        <v>176</v>
      </c>
      <c r="H1105" s="85" t="s">
        <v>2325</v>
      </c>
    </row>
    <row r="1106" spans="1:8">
      <c r="A1106" s="85" t="s">
        <v>3528</v>
      </c>
      <c r="B1106" s="85" t="s">
        <v>3516</v>
      </c>
      <c r="C1106" s="85">
        <v>9</v>
      </c>
      <c r="D1106" s="85">
        <v>99252523</v>
      </c>
      <c r="E1106" s="85">
        <v>99382112</v>
      </c>
      <c r="F1106" s="85">
        <v>77</v>
      </c>
      <c r="G1106" s="85">
        <v>176</v>
      </c>
      <c r="H1106" s="85" t="s">
        <v>2325</v>
      </c>
    </row>
    <row r="1107" spans="1:8">
      <c r="A1107" s="85" t="s">
        <v>3529</v>
      </c>
      <c r="B1107" s="85" t="s">
        <v>3516</v>
      </c>
      <c r="C1107" s="85">
        <v>9</v>
      </c>
      <c r="D1107" s="85">
        <v>99401859</v>
      </c>
      <c r="E1107" s="85">
        <v>99417585</v>
      </c>
      <c r="F1107" s="85">
        <v>0</v>
      </c>
      <c r="G1107" s="85">
        <v>130</v>
      </c>
      <c r="H1107" s="85" t="s">
        <v>2325</v>
      </c>
    </row>
    <row r="1108" spans="1:8">
      <c r="A1108" s="85" t="s">
        <v>3530</v>
      </c>
      <c r="B1108" s="85" t="s">
        <v>3516</v>
      </c>
      <c r="C1108" s="85">
        <v>9</v>
      </c>
      <c r="D1108" s="85">
        <v>99518147</v>
      </c>
      <c r="E1108" s="85">
        <v>99540411</v>
      </c>
      <c r="F1108" s="85">
        <v>0</v>
      </c>
      <c r="G1108" s="85">
        <v>155</v>
      </c>
      <c r="H1108" s="85" t="s">
        <v>2325</v>
      </c>
    </row>
    <row r="1109" spans="1:8">
      <c r="A1109" s="85" t="s">
        <v>3531</v>
      </c>
      <c r="B1109" s="85" t="s">
        <v>3516</v>
      </c>
      <c r="C1109" s="85">
        <v>9</v>
      </c>
      <c r="D1109" s="85">
        <v>99578754</v>
      </c>
      <c r="E1109" s="85">
        <v>99637905</v>
      </c>
      <c r="F1109" s="85">
        <v>0</v>
      </c>
      <c r="G1109" s="85">
        <v>55</v>
      </c>
      <c r="H1109" s="85" t="s">
        <v>2325</v>
      </c>
    </row>
    <row r="1110" spans="1:8">
      <c r="A1110" s="85" t="s">
        <v>3532</v>
      </c>
      <c r="B1110" s="85" t="s">
        <v>3516</v>
      </c>
      <c r="C1110" s="85">
        <v>9</v>
      </c>
      <c r="D1110" s="85">
        <v>99660348</v>
      </c>
      <c r="E1110" s="85">
        <v>99775862</v>
      </c>
      <c r="F1110" s="85">
        <v>0</v>
      </c>
      <c r="G1110" s="85">
        <v>26</v>
      </c>
      <c r="H1110" s="85" t="s">
        <v>2329</v>
      </c>
    </row>
    <row r="1111" spans="1:8">
      <c r="A1111" s="85" t="s">
        <v>3533</v>
      </c>
      <c r="B1111" s="85" t="s">
        <v>3516</v>
      </c>
      <c r="C1111" s="85">
        <v>9</v>
      </c>
      <c r="D1111" s="85">
        <v>99690592</v>
      </c>
      <c r="E1111" s="85">
        <v>99702535</v>
      </c>
      <c r="F1111" s="85">
        <v>0</v>
      </c>
      <c r="G1111" s="85">
        <v>154</v>
      </c>
      <c r="H1111" s="85" t="s">
        <v>2329</v>
      </c>
    </row>
    <row r="1112" spans="1:8">
      <c r="A1112" s="85" t="s">
        <v>3534</v>
      </c>
      <c r="B1112" s="85" t="s">
        <v>3516</v>
      </c>
      <c r="C1112" s="85">
        <v>9</v>
      </c>
      <c r="D1112" s="85">
        <v>99794940</v>
      </c>
      <c r="E1112" s="85">
        <v>99801925</v>
      </c>
      <c r="F1112" s="85">
        <v>0</v>
      </c>
      <c r="G1112" s="85">
        <v>0</v>
      </c>
      <c r="H1112" s="85" t="s">
        <v>2325</v>
      </c>
    </row>
    <row r="1113" spans="1:8">
      <c r="A1113" s="85" t="s">
        <v>3535</v>
      </c>
      <c r="B1113" s="85" t="s">
        <v>3516</v>
      </c>
      <c r="C1113" s="85">
        <v>9</v>
      </c>
      <c r="D1113" s="85">
        <v>100000765</v>
      </c>
      <c r="E1113" s="85">
        <v>100140806</v>
      </c>
      <c r="F1113" s="85">
        <v>0</v>
      </c>
      <c r="G1113" s="85">
        <v>8</v>
      </c>
      <c r="H1113" s="85" t="s">
        <v>2329</v>
      </c>
    </row>
    <row r="1114" spans="1:8">
      <c r="A1114" s="85" t="s">
        <v>3536</v>
      </c>
      <c r="B1114" s="85" t="s">
        <v>3516</v>
      </c>
      <c r="C1114" s="85">
        <v>9</v>
      </c>
      <c r="D1114" s="85">
        <v>100174232</v>
      </c>
      <c r="E1114" s="85">
        <v>100258407</v>
      </c>
      <c r="F1114" s="85">
        <v>0</v>
      </c>
      <c r="G1114" s="85">
        <v>2</v>
      </c>
      <c r="H1114" s="85" t="s">
        <v>2329</v>
      </c>
    </row>
    <row r="1115" spans="1:8">
      <c r="A1115" s="85" t="s">
        <v>3537</v>
      </c>
      <c r="B1115" s="85" t="s">
        <v>3516</v>
      </c>
      <c r="C1115" s="85">
        <v>9</v>
      </c>
      <c r="D1115" s="85">
        <v>100263462</v>
      </c>
      <c r="E1115" s="85">
        <v>100364030</v>
      </c>
      <c r="F1115" s="85">
        <v>0</v>
      </c>
      <c r="G1115" s="85">
        <v>0</v>
      </c>
      <c r="H1115" s="85" t="s">
        <v>2325</v>
      </c>
    </row>
    <row r="1116" spans="1:8">
      <c r="A1116" s="85" t="s">
        <v>3538</v>
      </c>
      <c r="B1116" s="85" t="s">
        <v>3539</v>
      </c>
      <c r="C1116" s="85">
        <v>9</v>
      </c>
      <c r="D1116" s="85">
        <v>123514256</v>
      </c>
      <c r="E1116" s="85">
        <v>123555690</v>
      </c>
      <c r="F1116" s="85">
        <v>0</v>
      </c>
      <c r="G1116" s="85">
        <v>0</v>
      </c>
      <c r="H1116" s="85" t="s">
        <v>2325</v>
      </c>
    </row>
    <row r="1117" spans="1:8">
      <c r="A1117" s="85" t="s">
        <v>3540</v>
      </c>
      <c r="B1117" s="85" t="s">
        <v>3541</v>
      </c>
      <c r="C1117" s="85">
        <v>9</v>
      </c>
      <c r="D1117" s="85">
        <v>123837141</v>
      </c>
      <c r="E1117" s="85">
        <v>123939888</v>
      </c>
      <c r="F1117" s="85">
        <v>0</v>
      </c>
      <c r="G1117" s="85">
        <v>11</v>
      </c>
      <c r="H1117" s="85" t="s">
        <v>2329</v>
      </c>
    </row>
    <row r="1118" spans="1:8">
      <c r="A1118" s="85" t="s">
        <v>3542</v>
      </c>
      <c r="B1118" s="85" t="s">
        <v>3541</v>
      </c>
      <c r="C1118" s="85">
        <v>9</v>
      </c>
      <c r="D1118" s="85">
        <v>123940415</v>
      </c>
      <c r="E1118" s="85">
        <v>123985292</v>
      </c>
      <c r="F1118" s="85">
        <v>0</v>
      </c>
      <c r="G1118" s="85">
        <v>10</v>
      </c>
      <c r="H1118" s="85" t="s">
        <v>2329</v>
      </c>
    </row>
    <row r="1119" spans="1:8">
      <c r="A1119" s="85" t="s">
        <v>3543</v>
      </c>
      <c r="B1119" s="85" t="s">
        <v>3541</v>
      </c>
      <c r="C1119" s="85">
        <v>9</v>
      </c>
      <c r="D1119" s="85">
        <v>124329336</v>
      </c>
      <c r="E1119" s="85">
        <v>124547809</v>
      </c>
      <c r="F1119" s="85">
        <v>0</v>
      </c>
      <c r="G1119" s="85">
        <v>44</v>
      </c>
      <c r="H1119" s="85" t="s">
        <v>2325</v>
      </c>
    </row>
    <row r="1120" spans="1:8">
      <c r="A1120" s="85" t="s">
        <v>3544</v>
      </c>
      <c r="B1120" s="85" t="s">
        <v>3541</v>
      </c>
      <c r="C1120" s="85">
        <v>9</v>
      </c>
      <c r="D1120" s="85">
        <v>124584207</v>
      </c>
      <c r="E1120" s="85">
        <v>124855885</v>
      </c>
      <c r="F1120" s="85">
        <v>116</v>
      </c>
      <c r="G1120" s="85">
        <v>0</v>
      </c>
      <c r="H1120" s="85" t="s">
        <v>2329</v>
      </c>
    </row>
    <row r="1121" spans="1:8">
      <c r="A1121" s="85" t="s">
        <v>3545</v>
      </c>
      <c r="B1121" s="85" t="s">
        <v>3541</v>
      </c>
      <c r="C1121" s="85">
        <v>9</v>
      </c>
      <c r="D1121" s="85">
        <v>124894745</v>
      </c>
      <c r="E1121" s="85">
        <v>124922098</v>
      </c>
      <c r="F1121" s="85">
        <v>0</v>
      </c>
      <c r="G1121" s="85">
        <v>58</v>
      </c>
      <c r="H1121" s="85" t="s">
        <v>2329</v>
      </c>
    </row>
    <row r="1122" spans="1:8">
      <c r="A1122" s="85" t="s">
        <v>3546</v>
      </c>
      <c r="B1122" s="85" t="s">
        <v>3541</v>
      </c>
      <c r="C1122" s="85">
        <v>9</v>
      </c>
      <c r="D1122" s="85">
        <v>124964856</v>
      </c>
      <c r="E1122" s="85">
        <v>124991905</v>
      </c>
      <c r="F1122" s="85">
        <v>0</v>
      </c>
      <c r="G1122" s="85">
        <v>0</v>
      </c>
      <c r="H1122" s="85" t="s">
        <v>2325</v>
      </c>
    </row>
    <row r="1123" spans="1:8">
      <c r="A1123" s="85" t="s">
        <v>3547</v>
      </c>
      <c r="B1123" s="85" t="s">
        <v>3541</v>
      </c>
      <c r="C1123" s="85">
        <v>9</v>
      </c>
      <c r="D1123" s="85">
        <v>124999903</v>
      </c>
      <c r="E1123" s="85">
        <v>125027118</v>
      </c>
      <c r="F1123" s="85">
        <v>0</v>
      </c>
      <c r="G1123" s="85">
        <v>3</v>
      </c>
      <c r="H1123" s="85" t="s">
        <v>2329</v>
      </c>
    </row>
    <row r="1124" spans="1:8">
      <c r="A1124" s="85" t="s">
        <v>3548</v>
      </c>
      <c r="B1124" s="85" t="s">
        <v>3539</v>
      </c>
      <c r="C1124" s="85">
        <v>9</v>
      </c>
      <c r="D1124" s="85">
        <v>125376948</v>
      </c>
      <c r="E1124" s="85">
        <v>125378026</v>
      </c>
      <c r="F1124" s="85">
        <v>0</v>
      </c>
      <c r="G1124" s="85">
        <v>0</v>
      </c>
      <c r="H1124" s="85" t="s">
        <v>2325</v>
      </c>
    </row>
    <row r="1125" spans="1:8">
      <c r="A1125" s="85" t="s">
        <v>3549</v>
      </c>
      <c r="B1125" s="85" t="s">
        <v>3539</v>
      </c>
      <c r="C1125" s="85">
        <v>9</v>
      </c>
      <c r="D1125" s="85">
        <v>125390858</v>
      </c>
      <c r="E1125" s="85">
        <v>125391852</v>
      </c>
      <c r="F1125" s="85">
        <v>0</v>
      </c>
      <c r="G1125" s="85">
        <v>0</v>
      </c>
      <c r="H1125" s="85" t="s">
        <v>2325</v>
      </c>
    </row>
    <row r="1126" spans="1:8">
      <c r="A1126" s="85" t="s">
        <v>3550</v>
      </c>
      <c r="B1126" s="85" t="s">
        <v>3541</v>
      </c>
      <c r="C1126" s="85">
        <v>9</v>
      </c>
      <c r="D1126" s="85">
        <v>125560668</v>
      </c>
      <c r="E1126" s="85">
        <v>125590910</v>
      </c>
      <c r="F1126" s="85">
        <v>0</v>
      </c>
      <c r="G1126" s="85">
        <v>0</v>
      </c>
      <c r="H1126" s="85" t="s">
        <v>2325</v>
      </c>
    </row>
    <row r="1127" spans="1:8">
      <c r="A1127" s="85" t="s">
        <v>3551</v>
      </c>
      <c r="B1127" s="85" t="s">
        <v>3541</v>
      </c>
      <c r="C1127" s="85">
        <v>9</v>
      </c>
      <c r="D1127" s="85">
        <v>125562370</v>
      </c>
      <c r="E1127" s="85">
        <v>125563395</v>
      </c>
      <c r="F1127" s="85">
        <v>0</v>
      </c>
      <c r="G1127" s="85">
        <v>0</v>
      </c>
      <c r="H1127" s="85" t="s">
        <v>2325</v>
      </c>
    </row>
    <row r="1128" spans="1:8">
      <c r="A1128" s="85" t="s">
        <v>3552</v>
      </c>
      <c r="B1128" s="85" t="s">
        <v>3539</v>
      </c>
      <c r="C1128" s="85">
        <v>9</v>
      </c>
      <c r="D1128" s="85">
        <v>125606835</v>
      </c>
      <c r="E1128" s="85">
        <v>125667620</v>
      </c>
      <c r="F1128" s="85">
        <v>0</v>
      </c>
      <c r="G1128" s="85">
        <v>3</v>
      </c>
      <c r="H1128" s="85" t="s">
        <v>2325</v>
      </c>
    </row>
    <row r="1129" spans="1:8">
      <c r="A1129" s="85" t="s">
        <v>3553</v>
      </c>
      <c r="B1129" s="85" t="s">
        <v>3539</v>
      </c>
      <c r="C1129" s="85">
        <v>9</v>
      </c>
      <c r="D1129" s="85">
        <v>125670335</v>
      </c>
      <c r="E1129" s="85">
        <v>125675609</v>
      </c>
      <c r="F1129" s="85">
        <v>0</v>
      </c>
      <c r="G1129" s="85">
        <v>0</v>
      </c>
      <c r="H1129" s="85" t="s">
        <v>2325</v>
      </c>
    </row>
    <row r="1130" spans="1:8">
      <c r="A1130" s="85" t="s">
        <v>3554</v>
      </c>
      <c r="B1130" s="85" t="s">
        <v>3539</v>
      </c>
      <c r="C1130" s="85">
        <v>9</v>
      </c>
      <c r="D1130" s="85">
        <v>125677845</v>
      </c>
      <c r="E1130" s="85">
        <v>125693779</v>
      </c>
      <c r="F1130" s="85">
        <v>0</v>
      </c>
      <c r="G1130" s="85">
        <v>0</v>
      </c>
      <c r="H1130" s="85" t="s">
        <v>2325</v>
      </c>
    </row>
    <row r="1131" spans="1:8">
      <c r="A1131" s="85" t="s">
        <v>3555</v>
      </c>
      <c r="B1131" s="85" t="s">
        <v>3539</v>
      </c>
      <c r="C1131" s="85">
        <v>9</v>
      </c>
      <c r="D1131" s="85">
        <v>125703112</v>
      </c>
      <c r="E1131" s="85">
        <v>125867145</v>
      </c>
      <c r="F1131" s="85">
        <v>0</v>
      </c>
      <c r="G1131" s="85">
        <v>13</v>
      </c>
      <c r="H1131" s="85" t="s">
        <v>2325</v>
      </c>
    </row>
    <row r="1132" spans="1:8">
      <c r="A1132" s="85" t="s">
        <v>3556</v>
      </c>
      <c r="B1132" s="85" t="s">
        <v>3539</v>
      </c>
      <c r="C1132" s="85">
        <v>9</v>
      </c>
      <c r="D1132" s="85">
        <v>126141933</v>
      </c>
      <c r="E1132" s="85">
        <v>126692431</v>
      </c>
      <c r="F1132" s="85">
        <v>152</v>
      </c>
      <c r="G1132" s="85">
        <v>70</v>
      </c>
      <c r="H1132" s="85" t="s">
        <v>2325</v>
      </c>
    </row>
    <row r="1133" spans="1:8">
      <c r="A1133" s="85" t="s">
        <v>3557</v>
      </c>
      <c r="B1133" s="85" t="s">
        <v>3539</v>
      </c>
      <c r="C1133" s="85">
        <v>9</v>
      </c>
      <c r="D1133" s="85">
        <v>126763949</v>
      </c>
      <c r="E1133" s="85">
        <v>126795580</v>
      </c>
      <c r="F1133" s="85">
        <v>0</v>
      </c>
      <c r="G1133" s="85">
        <v>0</v>
      </c>
      <c r="H1133" s="85" t="s">
        <v>2325</v>
      </c>
    </row>
    <row r="1134" spans="1:8">
      <c r="A1134" s="85" t="s">
        <v>3558</v>
      </c>
      <c r="B1134" s="85" t="s">
        <v>3539</v>
      </c>
      <c r="C1134" s="85">
        <v>9</v>
      </c>
      <c r="D1134" s="85">
        <v>127019885</v>
      </c>
      <c r="E1134" s="85">
        <v>127115586</v>
      </c>
      <c r="F1134" s="85">
        <v>0</v>
      </c>
      <c r="G1134" s="85">
        <v>0</v>
      </c>
      <c r="H1134" s="85" t="s">
        <v>2325</v>
      </c>
    </row>
    <row r="1135" spans="1:8">
      <c r="A1135" s="85" t="s">
        <v>3559</v>
      </c>
      <c r="B1135" s="85" t="s">
        <v>3539</v>
      </c>
      <c r="C1135" s="85">
        <v>9</v>
      </c>
      <c r="D1135" s="85">
        <v>127115745</v>
      </c>
      <c r="E1135" s="85">
        <v>127177723</v>
      </c>
      <c r="F1135" s="85">
        <v>0</v>
      </c>
      <c r="G1135" s="85">
        <v>0</v>
      </c>
      <c r="H1135" s="85" t="s">
        <v>2325</v>
      </c>
    </row>
    <row r="1136" spans="1:8">
      <c r="A1136" s="85" t="s">
        <v>3560</v>
      </c>
      <c r="B1136" s="85" t="s">
        <v>3539</v>
      </c>
      <c r="C1136" s="85">
        <v>9</v>
      </c>
      <c r="D1136" s="85">
        <v>127213423</v>
      </c>
      <c r="E1136" s="85">
        <v>127239379</v>
      </c>
      <c r="F1136" s="85">
        <v>0</v>
      </c>
      <c r="G1136" s="85">
        <v>0</v>
      </c>
      <c r="H1136" s="85" t="s">
        <v>2325</v>
      </c>
    </row>
    <row r="1137" spans="1:8">
      <c r="A1137" s="85" t="s">
        <v>3561</v>
      </c>
      <c r="B1137" s="85" t="s">
        <v>3562</v>
      </c>
      <c r="C1137" s="85">
        <v>10</v>
      </c>
      <c r="D1137" s="85">
        <v>61786056</v>
      </c>
      <c r="E1137" s="85">
        <v>62493248</v>
      </c>
      <c r="F1137" s="85">
        <v>0</v>
      </c>
      <c r="G1137" s="85">
        <v>0</v>
      </c>
      <c r="H1137" s="85" t="s">
        <v>2325</v>
      </c>
    </row>
    <row r="1138" spans="1:8">
      <c r="A1138" s="85" t="s">
        <v>3563</v>
      </c>
      <c r="B1138" s="85" t="s">
        <v>3564</v>
      </c>
      <c r="C1138" s="85">
        <v>10</v>
      </c>
      <c r="D1138" s="85">
        <v>62538089</v>
      </c>
      <c r="E1138" s="85">
        <v>62554610</v>
      </c>
      <c r="F1138" s="85">
        <v>0</v>
      </c>
      <c r="G1138" s="85">
        <v>0</v>
      </c>
      <c r="H1138" s="85" t="s">
        <v>2325</v>
      </c>
    </row>
    <row r="1139" spans="1:8">
      <c r="A1139" s="85" t="s">
        <v>3565</v>
      </c>
      <c r="B1139" s="85" t="s">
        <v>3564</v>
      </c>
      <c r="C1139" s="85">
        <v>10</v>
      </c>
      <c r="D1139" s="85">
        <v>62629196</v>
      </c>
      <c r="E1139" s="85">
        <v>62761198</v>
      </c>
      <c r="F1139" s="85">
        <v>0</v>
      </c>
      <c r="G1139" s="85">
        <v>0</v>
      </c>
      <c r="H1139" s="85" t="s">
        <v>2325</v>
      </c>
    </row>
    <row r="1140" spans="1:8">
      <c r="A1140" s="85" t="s">
        <v>3566</v>
      </c>
      <c r="B1140" s="85" t="s">
        <v>3562</v>
      </c>
      <c r="C1140" s="85">
        <v>10</v>
      </c>
      <c r="D1140" s="85">
        <v>63166401</v>
      </c>
      <c r="E1140" s="85">
        <v>63213208</v>
      </c>
      <c r="F1140" s="85">
        <v>0</v>
      </c>
      <c r="G1140" s="85">
        <v>0</v>
      </c>
      <c r="H1140" s="85" t="s">
        <v>2325</v>
      </c>
    </row>
    <row r="1141" spans="1:8">
      <c r="A1141" s="85" t="s">
        <v>3567</v>
      </c>
      <c r="B1141" s="85" t="s">
        <v>3564</v>
      </c>
      <c r="C1141" s="85">
        <v>10</v>
      </c>
      <c r="D1141" s="85">
        <v>63422719</v>
      </c>
      <c r="E1141" s="85">
        <v>63526524</v>
      </c>
      <c r="F1141" s="85">
        <v>0</v>
      </c>
      <c r="G1141" s="85">
        <v>11</v>
      </c>
      <c r="H1141" s="85" t="s">
        <v>2325</v>
      </c>
    </row>
    <row r="1142" spans="1:8">
      <c r="A1142" s="85" t="s">
        <v>3568</v>
      </c>
      <c r="B1142" s="85" t="s">
        <v>3564</v>
      </c>
      <c r="C1142" s="85">
        <v>10</v>
      </c>
      <c r="D1142" s="85">
        <v>63661059</v>
      </c>
      <c r="E1142" s="85">
        <v>63856703</v>
      </c>
      <c r="F1142" s="85">
        <v>0</v>
      </c>
      <c r="G1142" s="85">
        <v>0</v>
      </c>
      <c r="H1142" s="85" t="s">
        <v>2325</v>
      </c>
    </row>
    <row r="1143" spans="1:8">
      <c r="A1143" s="85" t="s">
        <v>3569</v>
      </c>
      <c r="B1143" s="85" t="s">
        <v>3564</v>
      </c>
      <c r="C1143" s="85">
        <v>10</v>
      </c>
      <c r="D1143" s="85">
        <v>63942794</v>
      </c>
      <c r="E1143" s="85">
        <v>64028466</v>
      </c>
      <c r="F1143" s="85">
        <v>0</v>
      </c>
      <c r="G1143" s="85">
        <v>0</v>
      </c>
      <c r="H1143" s="85" t="s">
        <v>2325</v>
      </c>
    </row>
    <row r="1144" spans="1:8">
      <c r="A1144" s="85" t="s">
        <v>3570</v>
      </c>
      <c r="B1144" s="85" t="s">
        <v>3564</v>
      </c>
      <c r="C1144" s="85">
        <v>10</v>
      </c>
      <c r="D1144" s="85">
        <v>64133951</v>
      </c>
      <c r="E1144" s="85">
        <v>64431771</v>
      </c>
      <c r="F1144" s="85">
        <v>0</v>
      </c>
      <c r="G1144" s="85">
        <v>0</v>
      </c>
      <c r="H1144" s="85" t="s">
        <v>2325</v>
      </c>
    </row>
    <row r="1145" spans="1:8">
      <c r="A1145" s="85" t="s">
        <v>3571</v>
      </c>
      <c r="B1145" s="85" t="s">
        <v>3572</v>
      </c>
      <c r="C1145" s="85">
        <v>10</v>
      </c>
      <c r="D1145" s="85">
        <v>64564516</v>
      </c>
      <c r="E1145" s="85">
        <v>64568238</v>
      </c>
      <c r="F1145" s="85">
        <v>0</v>
      </c>
      <c r="G1145" s="85">
        <v>0</v>
      </c>
      <c r="H1145" s="85" t="s">
        <v>2325</v>
      </c>
    </row>
    <row r="1146" spans="1:8">
      <c r="A1146" s="85" t="s">
        <v>3573</v>
      </c>
      <c r="B1146" s="85" t="s">
        <v>3572</v>
      </c>
      <c r="C1146" s="85">
        <v>10</v>
      </c>
      <c r="D1146" s="85">
        <v>64571756</v>
      </c>
      <c r="E1146" s="85">
        <v>64679660</v>
      </c>
      <c r="F1146" s="85">
        <v>0</v>
      </c>
      <c r="G1146" s="85">
        <v>0</v>
      </c>
      <c r="H1146" s="85" t="s">
        <v>2325</v>
      </c>
    </row>
    <row r="1147" spans="1:8">
      <c r="A1147" s="85" t="s">
        <v>3574</v>
      </c>
      <c r="B1147" s="85" t="s">
        <v>3564</v>
      </c>
      <c r="C1147" s="85">
        <v>10</v>
      </c>
      <c r="D1147" s="85">
        <v>64893050</v>
      </c>
      <c r="E1147" s="85">
        <v>64914783</v>
      </c>
      <c r="F1147" s="85">
        <v>10</v>
      </c>
      <c r="G1147" s="85">
        <v>158</v>
      </c>
      <c r="H1147" s="85" t="s">
        <v>2325</v>
      </c>
    </row>
    <row r="1148" spans="1:8">
      <c r="A1148" s="85" t="s">
        <v>3575</v>
      </c>
      <c r="B1148" s="85" t="s">
        <v>3564</v>
      </c>
      <c r="C1148" s="85">
        <v>10</v>
      </c>
      <c r="D1148" s="85">
        <v>64926981</v>
      </c>
      <c r="E1148" s="85">
        <v>65225722</v>
      </c>
      <c r="F1148" s="85">
        <v>107</v>
      </c>
      <c r="G1148" s="85">
        <v>157</v>
      </c>
      <c r="H1148" s="85" t="s">
        <v>2325</v>
      </c>
    </row>
    <row r="1149" spans="1:8">
      <c r="A1149" s="85" t="s">
        <v>3576</v>
      </c>
      <c r="B1149" s="85" t="s">
        <v>3572</v>
      </c>
      <c r="C1149" s="85">
        <v>10</v>
      </c>
      <c r="D1149" s="85">
        <v>65281123</v>
      </c>
      <c r="E1149" s="85">
        <v>65384883</v>
      </c>
      <c r="F1149" s="85">
        <v>67</v>
      </c>
      <c r="G1149" s="85">
        <v>204</v>
      </c>
      <c r="H1149" s="85" t="s">
        <v>2325</v>
      </c>
    </row>
    <row r="1150" spans="1:8">
      <c r="A1150" s="85" t="s">
        <v>3577</v>
      </c>
      <c r="B1150" s="85" t="s">
        <v>3578</v>
      </c>
      <c r="C1150" s="85">
        <v>10</v>
      </c>
      <c r="D1150" s="85">
        <v>67672276</v>
      </c>
      <c r="E1150" s="85">
        <v>69455927</v>
      </c>
      <c r="F1150" s="85">
        <v>1</v>
      </c>
      <c r="G1150" s="85">
        <v>0</v>
      </c>
      <c r="H1150" s="85" t="s">
        <v>2329</v>
      </c>
    </row>
    <row r="1151" spans="1:8">
      <c r="A1151" s="85" t="s">
        <v>3579</v>
      </c>
      <c r="B1151" s="85" t="s">
        <v>3578</v>
      </c>
      <c r="C1151" s="85">
        <v>10</v>
      </c>
      <c r="D1151" s="85">
        <v>68685764</v>
      </c>
      <c r="E1151" s="85">
        <v>68859588</v>
      </c>
      <c r="F1151" s="85">
        <v>0</v>
      </c>
      <c r="G1151" s="85">
        <v>0</v>
      </c>
      <c r="H1151" s="85" t="s">
        <v>2325</v>
      </c>
    </row>
    <row r="1152" spans="1:8">
      <c r="A1152" s="85" t="s">
        <v>3580</v>
      </c>
      <c r="B1152" s="85" t="s">
        <v>3581</v>
      </c>
      <c r="C1152" s="85">
        <v>10</v>
      </c>
      <c r="D1152" s="85">
        <v>101909851</v>
      </c>
      <c r="E1152" s="85">
        <v>101948091</v>
      </c>
      <c r="F1152" s="85">
        <v>0</v>
      </c>
      <c r="G1152" s="85">
        <v>0</v>
      </c>
      <c r="H1152" s="85" t="s">
        <v>2325</v>
      </c>
    </row>
    <row r="1153" spans="1:8">
      <c r="A1153" s="85" t="s">
        <v>3582</v>
      </c>
      <c r="B1153" s="85" t="s">
        <v>3581</v>
      </c>
      <c r="C1153" s="85">
        <v>10</v>
      </c>
      <c r="D1153" s="85">
        <v>102047903</v>
      </c>
      <c r="E1153" s="85">
        <v>102090243</v>
      </c>
      <c r="F1153" s="85">
        <v>0</v>
      </c>
      <c r="G1153" s="85">
        <v>0</v>
      </c>
      <c r="H1153" s="85" t="s">
        <v>2325</v>
      </c>
    </row>
    <row r="1154" spans="1:8">
      <c r="A1154" s="85" t="s">
        <v>3583</v>
      </c>
      <c r="B1154" s="85" t="s">
        <v>3581</v>
      </c>
      <c r="C1154" s="85">
        <v>10</v>
      </c>
      <c r="D1154" s="85">
        <v>102106881</v>
      </c>
      <c r="E1154" s="85">
        <v>102124591</v>
      </c>
      <c r="F1154" s="85">
        <v>0</v>
      </c>
      <c r="G1154" s="85">
        <v>0</v>
      </c>
      <c r="H1154" s="85" t="s">
        <v>2325</v>
      </c>
    </row>
    <row r="1155" spans="1:8">
      <c r="A1155" s="85" t="s">
        <v>3584</v>
      </c>
      <c r="B1155" s="85" t="s">
        <v>3581</v>
      </c>
      <c r="C1155" s="85">
        <v>10</v>
      </c>
      <c r="D1155" s="85">
        <v>102246399</v>
      </c>
      <c r="E1155" s="85">
        <v>102289628</v>
      </c>
      <c r="F1155" s="85">
        <v>0</v>
      </c>
      <c r="G1155" s="85">
        <v>0</v>
      </c>
      <c r="H1155" s="85" t="s">
        <v>2325</v>
      </c>
    </row>
    <row r="1156" spans="1:8">
      <c r="A1156" s="85" t="s">
        <v>3585</v>
      </c>
      <c r="B1156" s="85" t="s">
        <v>3581</v>
      </c>
      <c r="C1156" s="85">
        <v>10</v>
      </c>
      <c r="D1156" s="85">
        <v>102265385</v>
      </c>
      <c r="E1156" s="85">
        <v>102289638</v>
      </c>
      <c r="F1156" s="85">
        <v>0</v>
      </c>
      <c r="G1156" s="85">
        <v>0</v>
      </c>
      <c r="H1156" s="85" t="s">
        <v>2325</v>
      </c>
    </row>
    <row r="1157" spans="1:8">
      <c r="A1157" s="85" t="s">
        <v>3585</v>
      </c>
      <c r="B1157" s="85" t="s">
        <v>3581</v>
      </c>
      <c r="C1157" s="85">
        <v>10</v>
      </c>
      <c r="D1157" s="85">
        <v>102267203</v>
      </c>
      <c r="E1157" s="85">
        <v>102289757</v>
      </c>
      <c r="F1157" s="85">
        <v>0</v>
      </c>
      <c r="G1157" s="85">
        <v>0</v>
      </c>
      <c r="H1157" s="85" t="s">
        <v>2325</v>
      </c>
    </row>
    <row r="1158" spans="1:8">
      <c r="A1158" s="85" t="s">
        <v>3586</v>
      </c>
      <c r="B1158" s="85" t="s">
        <v>3581</v>
      </c>
      <c r="C1158" s="85">
        <v>10</v>
      </c>
      <c r="D1158" s="85">
        <v>102288829</v>
      </c>
      <c r="E1158" s="85">
        <v>102319755</v>
      </c>
      <c r="F1158" s="85">
        <v>0</v>
      </c>
      <c r="G1158" s="85">
        <v>0</v>
      </c>
      <c r="H1158" s="85" t="s">
        <v>2325</v>
      </c>
    </row>
    <row r="1159" spans="1:8">
      <c r="A1159" s="85" t="s">
        <v>3587</v>
      </c>
      <c r="B1159" s="85" t="s">
        <v>3581</v>
      </c>
      <c r="C1159" s="85">
        <v>10</v>
      </c>
      <c r="D1159" s="85">
        <v>102672326</v>
      </c>
      <c r="E1159" s="85">
        <v>102724893</v>
      </c>
      <c r="F1159" s="85">
        <v>0</v>
      </c>
      <c r="G1159" s="85">
        <v>0</v>
      </c>
      <c r="H1159" s="85" t="s">
        <v>2325</v>
      </c>
    </row>
    <row r="1160" spans="1:8">
      <c r="A1160" s="85" t="s">
        <v>3588</v>
      </c>
      <c r="B1160" s="85" t="s">
        <v>3581</v>
      </c>
      <c r="C1160" s="85">
        <v>10</v>
      </c>
      <c r="D1160" s="85">
        <v>102756375</v>
      </c>
      <c r="E1160" s="85">
        <v>102767593</v>
      </c>
      <c r="F1160" s="85">
        <v>0</v>
      </c>
      <c r="G1160" s="85">
        <v>0</v>
      </c>
      <c r="H1160" s="85" t="s">
        <v>2325</v>
      </c>
    </row>
    <row r="1161" spans="1:8">
      <c r="A1161" s="85" t="s">
        <v>3589</v>
      </c>
      <c r="B1161" s="85" t="s">
        <v>3581</v>
      </c>
      <c r="C1161" s="85">
        <v>10</v>
      </c>
      <c r="D1161" s="85">
        <v>102767440</v>
      </c>
      <c r="E1161" s="85">
        <v>102790890</v>
      </c>
      <c r="F1161" s="85">
        <v>0</v>
      </c>
      <c r="G1161" s="85">
        <v>0</v>
      </c>
      <c r="H1161" s="85" t="s">
        <v>2325</v>
      </c>
    </row>
    <row r="1162" spans="1:8">
      <c r="A1162" s="85" t="s">
        <v>3590</v>
      </c>
      <c r="B1162" s="85" t="s">
        <v>3581</v>
      </c>
      <c r="C1162" s="85">
        <v>10</v>
      </c>
      <c r="D1162" s="85">
        <v>102790991</v>
      </c>
      <c r="E1162" s="85">
        <v>102800998</v>
      </c>
      <c r="F1162" s="85">
        <v>0</v>
      </c>
      <c r="G1162" s="85">
        <v>0</v>
      </c>
      <c r="H1162" s="85" t="s">
        <v>2325</v>
      </c>
    </row>
    <row r="1163" spans="1:8">
      <c r="A1163" s="85" t="s">
        <v>3591</v>
      </c>
      <c r="B1163" s="85" t="s">
        <v>3581</v>
      </c>
      <c r="C1163" s="85">
        <v>10</v>
      </c>
      <c r="D1163" s="85">
        <v>102821598</v>
      </c>
      <c r="E1163" s="85">
        <v>102827888</v>
      </c>
      <c r="F1163" s="85">
        <v>0</v>
      </c>
      <c r="G1163" s="85">
        <v>0</v>
      </c>
      <c r="H1163" s="85" t="s">
        <v>2325</v>
      </c>
    </row>
    <row r="1164" spans="1:8">
      <c r="A1164" s="85" t="s">
        <v>3592</v>
      </c>
      <c r="B1164" s="85" t="s">
        <v>3581</v>
      </c>
      <c r="C1164" s="85">
        <v>10</v>
      </c>
      <c r="D1164" s="85">
        <v>102849078</v>
      </c>
      <c r="E1164" s="85">
        <v>102890883</v>
      </c>
      <c r="F1164" s="85">
        <v>0</v>
      </c>
      <c r="G1164" s="85">
        <v>0</v>
      </c>
      <c r="H1164" s="85" t="s">
        <v>2325</v>
      </c>
    </row>
    <row r="1165" spans="1:8">
      <c r="A1165" s="85" t="s">
        <v>3593</v>
      </c>
      <c r="B1165" s="85" t="s">
        <v>3581</v>
      </c>
      <c r="C1165" s="85">
        <v>10</v>
      </c>
      <c r="D1165" s="85">
        <v>102882536</v>
      </c>
      <c r="E1165" s="85">
        <v>102883624</v>
      </c>
      <c r="F1165" s="85">
        <v>0</v>
      </c>
      <c r="G1165" s="85">
        <v>0</v>
      </c>
      <c r="H1165" s="85" t="s">
        <v>2325</v>
      </c>
    </row>
    <row r="1166" spans="1:8">
      <c r="A1166" s="85" t="s">
        <v>3594</v>
      </c>
      <c r="B1166" s="85" t="s">
        <v>3581</v>
      </c>
      <c r="C1166" s="85">
        <v>10</v>
      </c>
      <c r="D1166" s="85">
        <v>102889257</v>
      </c>
      <c r="E1166" s="85">
        <v>102897545</v>
      </c>
      <c r="F1166" s="85">
        <v>0</v>
      </c>
      <c r="G1166" s="85">
        <v>0</v>
      </c>
      <c r="H1166" s="85" t="s">
        <v>2325</v>
      </c>
    </row>
    <row r="1167" spans="1:8">
      <c r="A1167" s="85" t="s">
        <v>3595</v>
      </c>
      <c r="B1167" s="85" t="s">
        <v>3581</v>
      </c>
      <c r="C1167" s="85">
        <v>10</v>
      </c>
      <c r="D1167" s="85">
        <v>102986733</v>
      </c>
      <c r="E1167" s="85">
        <v>102989551</v>
      </c>
      <c r="F1167" s="85">
        <v>0</v>
      </c>
      <c r="G1167" s="85">
        <v>0</v>
      </c>
      <c r="H1167" s="85" t="s">
        <v>2325</v>
      </c>
    </row>
    <row r="1168" spans="1:8">
      <c r="A1168" s="85" t="s">
        <v>3596</v>
      </c>
      <c r="B1168" s="85" t="s">
        <v>3581</v>
      </c>
      <c r="C1168" s="85">
        <v>10</v>
      </c>
      <c r="D1168" s="85">
        <v>103113820</v>
      </c>
      <c r="E1168" s="85">
        <v>103317078</v>
      </c>
      <c r="F1168" s="85">
        <v>0</v>
      </c>
      <c r="G1168" s="85">
        <v>47</v>
      </c>
      <c r="H1168" s="85" t="s">
        <v>2325</v>
      </c>
    </row>
    <row r="1169" spans="1:8">
      <c r="A1169" s="85" t="s">
        <v>3597</v>
      </c>
      <c r="B1169" s="85" t="s">
        <v>3581</v>
      </c>
      <c r="C1169" s="85">
        <v>10</v>
      </c>
      <c r="D1169" s="85">
        <v>103330317</v>
      </c>
      <c r="E1169" s="85">
        <v>103369425</v>
      </c>
      <c r="F1169" s="85">
        <v>0</v>
      </c>
      <c r="G1169" s="85">
        <v>0</v>
      </c>
      <c r="H1169" s="85" t="s">
        <v>2325</v>
      </c>
    </row>
    <row r="1170" spans="1:8">
      <c r="A1170" s="85" t="s">
        <v>3598</v>
      </c>
      <c r="B1170" s="85" t="s">
        <v>3581</v>
      </c>
      <c r="C1170" s="85">
        <v>10</v>
      </c>
      <c r="D1170" s="85">
        <v>103338639</v>
      </c>
      <c r="E1170" s="85">
        <v>103348027</v>
      </c>
      <c r="F1170" s="85">
        <v>0</v>
      </c>
      <c r="G1170" s="85">
        <v>0</v>
      </c>
      <c r="H1170" s="85" t="s">
        <v>2325</v>
      </c>
    </row>
    <row r="1171" spans="1:8">
      <c r="A1171" s="85" t="s">
        <v>3599</v>
      </c>
      <c r="B1171" s="85" t="s">
        <v>3581</v>
      </c>
      <c r="C1171" s="85">
        <v>10</v>
      </c>
      <c r="D1171" s="85">
        <v>103370423</v>
      </c>
      <c r="E1171" s="85">
        <v>103455052</v>
      </c>
      <c r="F1171" s="85">
        <v>2</v>
      </c>
      <c r="G1171" s="85">
        <v>41</v>
      </c>
      <c r="H1171" s="85" t="s">
        <v>2325</v>
      </c>
    </row>
    <row r="1172" spans="1:8">
      <c r="A1172" s="85" t="s">
        <v>3600</v>
      </c>
      <c r="B1172" s="85" t="s">
        <v>3581</v>
      </c>
      <c r="C1172" s="85">
        <v>10</v>
      </c>
      <c r="D1172" s="85">
        <v>103529899</v>
      </c>
      <c r="E1172" s="85">
        <v>103535854</v>
      </c>
      <c r="F1172" s="85">
        <v>6</v>
      </c>
      <c r="G1172" s="85">
        <v>28</v>
      </c>
      <c r="H1172" s="85" t="s">
        <v>2325</v>
      </c>
    </row>
    <row r="1173" spans="1:8">
      <c r="A1173" s="85" t="s">
        <v>3601</v>
      </c>
      <c r="B1173" s="85" t="s">
        <v>3581</v>
      </c>
      <c r="C1173" s="85">
        <v>10</v>
      </c>
      <c r="D1173" s="85">
        <v>103541082</v>
      </c>
      <c r="E1173" s="85">
        <v>103543170</v>
      </c>
      <c r="F1173" s="85">
        <v>7</v>
      </c>
      <c r="G1173" s="85">
        <v>169</v>
      </c>
      <c r="H1173" s="85" t="s">
        <v>2325</v>
      </c>
    </row>
    <row r="1174" spans="1:8">
      <c r="A1174" s="85" t="s">
        <v>3602</v>
      </c>
      <c r="B1174" s="85" t="s">
        <v>3603</v>
      </c>
      <c r="C1174" s="85">
        <v>10</v>
      </c>
      <c r="D1174" s="85">
        <v>103544200</v>
      </c>
      <c r="E1174" s="85">
        <v>103578696</v>
      </c>
      <c r="F1174" s="85">
        <v>29</v>
      </c>
      <c r="G1174" s="85">
        <v>0</v>
      </c>
      <c r="H1174" s="85" t="s">
        <v>2325</v>
      </c>
    </row>
    <row r="1175" spans="1:8">
      <c r="A1175" s="85" t="s">
        <v>3604</v>
      </c>
      <c r="B1175" s="85" t="s">
        <v>3581</v>
      </c>
      <c r="C1175" s="85">
        <v>10</v>
      </c>
      <c r="D1175" s="85">
        <v>103585731</v>
      </c>
      <c r="E1175" s="85">
        <v>103603677</v>
      </c>
      <c r="F1175" s="85">
        <v>24</v>
      </c>
      <c r="G1175" s="85">
        <v>115</v>
      </c>
      <c r="H1175" s="85" t="s">
        <v>2325</v>
      </c>
    </row>
    <row r="1176" spans="1:8">
      <c r="A1176" s="85" t="s">
        <v>3605</v>
      </c>
      <c r="B1176" s="85" t="s">
        <v>3581</v>
      </c>
      <c r="C1176" s="85">
        <v>10</v>
      </c>
      <c r="D1176" s="85">
        <v>103605356</v>
      </c>
      <c r="E1176" s="85">
        <v>103815950</v>
      </c>
      <c r="F1176" s="85">
        <v>92</v>
      </c>
      <c r="G1176" s="85">
        <v>86</v>
      </c>
      <c r="H1176" s="85" t="s">
        <v>2325</v>
      </c>
    </row>
    <row r="1177" spans="1:8">
      <c r="A1177" s="85" t="s">
        <v>3606</v>
      </c>
      <c r="B1177" s="85" t="s">
        <v>3581</v>
      </c>
      <c r="C1177" s="85">
        <v>10</v>
      </c>
      <c r="D1177" s="85">
        <v>103825147</v>
      </c>
      <c r="E1177" s="85">
        <v>103827792</v>
      </c>
      <c r="F1177" s="85">
        <v>6</v>
      </c>
      <c r="G1177" s="85">
        <v>83</v>
      </c>
      <c r="H1177" s="85" t="s">
        <v>2325</v>
      </c>
    </row>
    <row r="1178" spans="1:8">
      <c r="A1178" s="85" t="s">
        <v>3607</v>
      </c>
      <c r="B1178" s="85" t="s">
        <v>3581</v>
      </c>
      <c r="C1178" s="85">
        <v>10</v>
      </c>
      <c r="D1178" s="85">
        <v>103867317</v>
      </c>
      <c r="E1178" s="85">
        <v>103880210</v>
      </c>
      <c r="F1178" s="85">
        <v>6</v>
      </c>
      <c r="G1178" s="85">
        <v>62</v>
      </c>
      <c r="H1178" s="85" t="s">
        <v>2325</v>
      </c>
    </row>
    <row r="1179" spans="1:8">
      <c r="A1179" s="85" t="s">
        <v>3608</v>
      </c>
      <c r="B1179" s="85" t="s">
        <v>3581</v>
      </c>
      <c r="C1179" s="85">
        <v>10</v>
      </c>
      <c r="D1179" s="85">
        <v>103892787</v>
      </c>
      <c r="E1179" s="85">
        <v>103910082</v>
      </c>
      <c r="F1179" s="85">
        <v>4</v>
      </c>
      <c r="G1179" s="85">
        <v>0</v>
      </c>
      <c r="H1179" s="85" t="s">
        <v>2325</v>
      </c>
    </row>
    <row r="1180" spans="1:8">
      <c r="A1180" s="85" t="s">
        <v>3609</v>
      </c>
      <c r="B1180" s="85" t="s">
        <v>3581</v>
      </c>
      <c r="C1180" s="85">
        <v>10</v>
      </c>
      <c r="D1180" s="85">
        <v>103911933</v>
      </c>
      <c r="E1180" s="85">
        <v>103923627</v>
      </c>
      <c r="F1180" s="85">
        <v>3</v>
      </c>
      <c r="G1180" s="85">
        <v>4</v>
      </c>
      <c r="H1180" s="85" t="s">
        <v>2325</v>
      </c>
    </row>
    <row r="1181" spans="1:8">
      <c r="A1181" s="85" t="s">
        <v>3610</v>
      </c>
      <c r="B1181" s="85" t="s">
        <v>3581</v>
      </c>
      <c r="C1181" s="85">
        <v>10</v>
      </c>
      <c r="D1181" s="85">
        <v>103986085</v>
      </c>
      <c r="E1181" s="85">
        <v>103989346</v>
      </c>
      <c r="F1181" s="85">
        <v>16</v>
      </c>
      <c r="G1181" s="85">
        <v>0</v>
      </c>
      <c r="H1181" s="85" t="s">
        <v>2325</v>
      </c>
    </row>
    <row r="1182" spans="1:8">
      <c r="A1182" s="85" t="s">
        <v>3611</v>
      </c>
      <c r="B1182" s="85" t="s">
        <v>3603</v>
      </c>
      <c r="C1182" s="85">
        <v>10</v>
      </c>
      <c r="D1182" s="85">
        <v>103989943</v>
      </c>
      <c r="E1182" s="85">
        <v>104001231</v>
      </c>
      <c r="F1182" s="85">
        <v>26</v>
      </c>
      <c r="G1182" s="85">
        <v>170</v>
      </c>
      <c r="H1182" s="85" t="s">
        <v>2325</v>
      </c>
    </row>
    <row r="1183" spans="1:8">
      <c r="A1183" s="85" t="s">
        <v>3612</v>
      </c>
      <c r="B1183" s="85" t="s">
        <v>3581</v>
      </c>
      <c r="C1183" s="85">
        <v>10</v>
      </c>
      <c r="D1183" s="85">
        <v>104005289</v>
      </c>
      <c r="E1183" s="85">
        <v>104142656</v>
      </c>
      <c r="F1183" s="85">
        <v>109</v>
      </c>
      <c r="G1183" s="85">
        <v>156</v>
      </c>
      <c r="H1183" s="85" t="s">
        <v>2325</v>
      </c>
    </row>
    <row r="1184" spans="1:8">
      <c r="A1184" s="85" t="s">
        <v>3613</v>
      </c>
      <c r="B1184" s="85" t="s">
        <v>3581</v>
      </c>
      <c r="C1184" s="85">
        <v>10</v>
      </c>
      <c r="D1184" s="85">
        <v>104153867</v>
      </c>
      <c r="E1184" s="85">
        <v>104162281</v>
      </c>
      <c r="F1184" s="85">
        <v>11</v>
      </c>
      <c r="G1184" s="85">
        <v>7</v>
      </c>
      <c r="H1184" s="85" t="s">
        <v>2325</v>
      </c>
    </row>
    <row r="1185" spans="1:8">
      <c r="A1185" s="85" t="s">
        <v>3614</v>
      </c>
      <c r="B1185" s="85" t="s">
        <v>3581</v>
      </c>
      <c r="C1185" s="85">
        <v>10</v>
      </c>
      <c r="D1185" s="85">
        <v>104162376</v>
      </c>
      <c r="E1185" s="85">
        <v>104181296</v>
      </c>
      <c r="F1185" s="85">
        <v>16</v>
      </c>
      <c r="G1185" s="85">
        <v>6</v>
      </c>
      <c r="H1185" s="85" t="s">
        <v>2325</v>
      </c>
    </row>
    <row r="1186" spans="1:8">
      <c r="A1186" s="85" t="s">
        <v>3615</v>
      </c>
      <c r="B1186" s="85" t="s">
        <v>3581</v>
      </c>
      <c r="C1186" s="85">
        <v>10</v>
      </c>
      <c r="D1186" s="85">
        <v>104178946</v>
      </c>
      <c r="E1186" s="85">
        <v>104182893</v>
      </c>
      <c r="F1186" s="85">
        <v>10</v>
      </c>
      <c r="G1186" s="85">
        <v>0</v>
      </c>
      <c r="H1186" s="85" t="s">
        <v>2325</v>
      </c>
    </row>
    <row r="1187" spans="1:8">
      <c r="A1187" s="85" t="s">
        <v>3616</v>
      </c>
      <c r="B1187" s="85" t="s">
        <v>3603</v>
      </c>
      <c r="C1187" s="85">
        <v>10</v>
      </c>
      <c r="D1187" s="85">
        <v>104183002</v>
      </c>
      <c r="E1187" s="85">
        <v>104192418</v>
      </c>
      <c r="F1187" s="85">
        <v>12</v>
      </c>
      <c r="G1187" s="85">
        <v>100</v>
      </c>
      <c r="H1187" s="85" t="s">
        <v>2325</v>
      </c>
    </row>
    <row r="1188" spans="1:8">
      <c r="A1188" s="85" t="s">
        <v>3617</v>
      </c>
      <c r="B1188" s="85" t="s">
        <v>3581</v>
      </c>
      <c r="C1188" s="85">
        <v>10</v>
      </c>
      <c r="D1188" s="85">
        <v>104209594</v>
      </c>
      <c r="E1188" s="85">
        <v>104211300</v>
      </c>
      <c r="F1188" s="85">
        <v>1</v>
      </c>
      <c r="G1188" s="85">
        <v>0</v>
      </c>
      <c r="H1188" s="85" t="s">
        <v>2325</v>
      </c>
    </row>
    <row r="1189" spans="1:8">
      <c r="A1189" s="85" t="s">
        <v>3618</v>
      </c>
      <c r="B1189" s="85" t="s">
        <v>3603</v>
      </c>
      <c r="C1189" s="85">
        <v>10</v>
      </c>
      <c r="D1189" s="85">
        <v>104221149</v>
      </c>
      <c r="E1189" s="85">
        <v>104236802</v>
      </c>
      <c r="F1189" s="85">
        <v>0</v>
      </c>
      <c r="G1189" s="85">
        <v>344</v>
      </c>
      <c r="H1189" s="85" t="s">
        <v>2325</v>
      </c>
    </row>
    <row r="1190" spans="1:8">
      <c r="A1190" s="85" t="s">
        <v>3619</v>
      </c>
      <c r="B1190" s="85" t="s">
        <v>3603</v>
      </c>
      <c r="C1190" s="85">
        <v>10</v>
      </c>
      <c r="D1190" s="85">
        <v>104238986</v>
      </c>
      <c r="E1190" s="85">
        <v>104262482</v>
      </c>
      <c r="F1190" s="85">
        <v>0</v>
      </c>
      <c r="G1190" s="85">
        <v>2</v>
      </c>
      <c r="H1190" s="85" t="s">
        <v>2325</v>
      </c>
    </row>
    <row r="1191" spans="1:8">
      <c r="A1191" s="85" t="s">
        <v>3620</v>
      </c>
      <c r="B1191" s="85" t="s">
        <v>3603</v>
      </c>
      <c r="C1191" s="85">
        <v>10</v>
      </c>
      <c r="D1191" s="85">
        <v>104263744</v>
      </c>
      <c r="E1191" s="85">
        <v>104393292</v>
      </c>
      <c r="F1191" s="85">
        <v>0</v>
      </c>
      <c r="G1191" s="85">
        <v>132</v>
      </c>
      <c r="H1191" s="85" t="s">
        <v>2325</v>
      </c>
    </row>
    <row r="1192" spans="1:8">
      <c r="A1192" s="85" t="s">
        <v>3621</v>
      </c>
      <c r="B1192" s="85" t="s">
        <v>3603</v>
      </c>
      <c r="C1192" s="85">
        <v>10</v>
      </c>
      <c r="D1192" s="85">
        <v>104404253</v>
      </c>
      <c r="E1192" s="85">
        <v>104418164</v>
      </c>
      <c r="F1192" s="85">
        <v>0</v>
      </c>
      <c r="G1192" s="85">
        <v>170</v>
      </c>
      <c r="H1192" s="85" t="s">
        <v>2325</v>
      </c>
    </row>
    <row r="1193" spans="1:8">
      <c r="A1193" s="85" t="s">
        <v>3622</v>
      </c>
      <c r="B1193" s="85" t="s">
        <v>3623</v>
      </c>
      <c r="C1193" s="85">
        <v>10</v>
      </c>
      <c r="D1193" s="85">
        <v>104433488</v>
      </c>
      <c r="E1193" s="85">
        <v>104474164</v>
      </c>
      <c r="F1193" s="85">
        <v>0</v>
      </c>
      <c r="G1193" s="85">
        <v>153</v>
      </c>
      <c r="H1193" s="85" t="s">
        <v>2325</v>
      </c>
    </row>
    <row r="1194" spans="1:8">
      <c r="A1194" s="85" t="s">
        <v>3624</v>
      </c>
      <c r="B1194" s="85" t="s">
        <v>3623</v>
      </c>
      <c r="C1194" s="85">
        <v>10</v>
      </c>
      <c r="D1194" s="85">
        <v>104474295</v>
      </c>
      <c r="E1194" s="85">
        <v>104503249</v>
      </c>
      <c r="F1194" s="85">
        <v>0</v>
      </c>
      <c r="G1194" s="85">
        <v>293</v>
      </c>
      <c r="H1194" s="85" t="s">
        <v>2325</v>
      </c>
    </row>
    <row r="1195" spans="1:8">
      <c r="A1195" s="85" t="s">
        <v>3625</v>
      </c>
      <c r="B1195" s="85" t="s">
        <v>3603</v>
      </c>
      <c r="C1195" s="85">
        <v>10</v>
      </c>
      <c r="D1195" s="85">
        <v>104503727</v>
      </c>
      <c r="E1195" s="85">
        <v>104576021</v>
      </c>
      <c r="F1195" s="85">
        <v>1</v>
      </c>
      <c r="G1195" s="85">
        <v>327</v>
      </c>
      <c r="H1195" s="85" t="s">
        <v>2325</v>
      </c>
    </row>
    <row r="1196" spans="1:8">
      <c r="A1196" s="85" t="s">
        <v>3626</v>
      </c>
      <c r="B1196" s="85" t="s">
        <v>3623</v>
      </c>
      <c r="C1196" s="85">
        <v>10</v>
      </c>
      <c r="D1196" s="85">
        <v>104590288</v>
      </c>
      <c r="E1196" s="85">
        <v>104597290</v>
      </c>
      <c r="F1196" s="85">
        <v>0</v>
      </c>
      <c r="G1196" s="85">
        <v>90</v>
      </c>
      <c r="H1196" s="85" t="s">
        <v>2325</v>
      </c>
    </row>
    <row r="1197" spans="1:8">
      <c r="A1197" s="85" t="s">
        <v>3627</v>
      </c>
      <c r="B1197" s="85" t="s">
        <v>3628</v>
      </c>
      <c r="C1197" s="85">
        <v>10</v>
      </c>
      <c r="D1197" s="85">
        <v>104613980</v>
      </c>
      <c r="E1197" s="85">
        <v>104624718</v>
      </c>
      <c r="F1197" s="85">
        <v>6</v>
      </c>
      <c r="G1197" s="85">
        <v>375</v>
      </c>
      <c r="H1197" s="85" t="s">
        <v>2325</v>
      </c>
    </row>
    <row r="1198" spans="1:8">
      <c r="A1198" s="85" t="s">
        <v>3629</v>
      </c>
      <c r="B1198" s="85" t="s">
        <v>3603</v>
      </c>
      <c r="C1198" s="85">
        <v>10</v>
      </c>
      <c r="D1198" s="85">
        <v>104614029</v>
      </c>
      <c r="E1198" s="85">
        <v>104661656</v>
      </c>
      <c r="F1198" s="85">
        <v>52</v>
      </c>
      <c r="G1198" s="85">
        <v>276</v>
      </c>
      <c r="H1198" s="85" t="s">
        <v>2325</v>
      </c>
    </row>
    <row r="1199" spans="1:8">
      <c r="A1199" s="85" t="s">
        <v>3630</v>
      </c>
      <c r="B1199" s="85" t="s">
        <v>3603</v>
      </c>
      <c r="C1199" s="85">
        <v>10</v>
      </c>
      <c r="D1199" s="85">
        <v>104629273</v>
      </c>
      <c r="E1199" s="85">
        <v>104661656</v>
      </c>
      <c r="F1199" s="85">
        <v>50</v>
      </c>
      <c r="G1199" s="85">
        <v>366</v>
      </c>
      <c r="H1199" s="85" t="s">
        <v>2325</v>
      </c>
    </row>
    <row r="1200" spans="1:8">
      <c r="A1200" s="85" t="s">
        <v>3631</v>
      </c>
      <c r="B1200" s="85" t="s">
        <v>3623</v>
      </c>
      <c r="C1200" s="85">
        <v>10</v>
      </c>
      <c r="D1200" s="85">
        <v>104678050</v>
      </c>
      <c r="E1200" s="85">
        <v>104849978</v>
      </c>
      <c r="F1200" s="85">
        <v>209</v>
      </c>
      <c r="G1200" s="85">
        <v>341</v>
      </c>
      <c r="H1200" s="85" t="s">
        <v>2325</v>
      </c>
    </row>
    <row r="1201" spans="1:8">
      <c r="A1201" s="85" t="s">
        <v>3632</v>
      </c>
      <c r="B1201" s="85" t="s">
        <v>3603</v>
      </c>
      <c r="C1201" s="85">
        <v>10</v>
      </c>
      <c r="D1201" s="85">
        <v>104845940</v>
      </c>
      <c r="E1201" s="85">
        <v>104953056</v>
      </c>
      <c r="F1201" s="85">
        <v>168</v>
      </c>
      <c r="G1201" s="85">
        <v>348</v>
      </c>
      <c r="H1201" s="85" t="s">
        <v>2325</v>
      </c>
    </row>
    <row r="1202" spans="1:8">
      <c r="A1202" s="85" t="s">
        <v>3633</v>
      </c>
      <c r="B1202" s="85" t="s">
        <v>3603</v>
      </c>
      <c r="C1202" s="85">
        <v>10</v>
      </c>
      <c r="D1202" s="85">
        <v>105005644</v>
      </c>
      <c r="E1202" s="85">
        <v>105007773</v>
      </c>
      <c r="F1202" s="85">
        <v>0</v>
      </c>
      <c r="G1202" s="85">
        <v>0</v>
      </c>
      <c r="H1202" s="85" t="s">
        <v>2325</v>
      </c>
    </row>
    <row r="1203" spans="1:8">
      <c r="A1203" s="85" t="s">
        <v>3634</v>
      </c>
      <c r="B1203" s="85" t="s">
        <v>3603</v>
      </c>
      <c r="C1203" s="85">
        <v>10</v>
      </c>
      <c r="D1203" s="85">
        <v>105036920</v>
      </c>
      <c r="E1203" s="85">
        <v>105050108</v>
      </c>
      <c r="F1203" s="85">
        <v>0</v>
      </c>
      <c r="G1203" s="85">
        <v>50</v>
      </c>
      <c r="H1203" s="85" t="s">
        <v>2325</v>
      </c>
    </row>
    <row r="1204" spans="1:8">
      <c r="A1204" s="85" t="s">
        <v>3635</v>
      </c>
      <c r="B1204" s="85" t="s">
        <v>3623</v>
      </c>
      <c r="C1204" s="85">
        <v>10</v>
      </c>
      <c r="D1204" s="85">
        <v>105062553</v>
      </c>
      <c r="E1204" s="85">
        <v>105110891</v>
      </c>
      <c r="F1204" s="85">
        <v>0</v>
      </c>
      <c r="G1204" s="85">
        <v>45</v>
      </c>
      <c r="H1204" s="85" t="s">
        <v>2325</v>
      </c>
    </row>
    <row r="1205" spans="1:8">
      <c r="A1205" s="85" t="s">
        <v>3636</v>
      </c>
      <c r="B1205" s="85" t="s">
        <v>3623</v>
      </c>
      <c r="C1205" s="85">
        <v>10</v>
      </c>
      <c r="D1205" s="85">
        <v>105127724</v>
      </c>
      <c r="E1205" s="85">
        <v>105148822</v>
      </c>
      <c r="F1205" s="85">
        <v>2</v>
      </c>
      <c r="G1205" s="85">
        <v>0</v>
      </c>
      <c r="H1205" s="85" t="s">
        <v>2325</v>
      </c>
    </row>
    <row r="1206" spans="1:8">
      <c r="A1206" s="85" t="s">
        <v>3637</v>
      </c>
      <c r="B1206" s="85" t="s">
        <v>3623</v>
      </c>
      <c r="C1206" s="85">
        <v>10</v>
      </c>
      <c r="D1206" s="85">
        <v>105148798</v>
      </c>
      <c r="E1206" s="85">
        <v>105156223</v>
      </c>
      <c r="F1206" s="85">
        <v>3</v>
      </c>
      <c r="G1206" s="85">
        <v>3</v>
      </c>
      <c r="H1206" s="85" t="s">
        <v>2325</v>
      </c>
    </row>
    <row r="1207" spans="1:8">
      <c r="A1207" s="85" t="s">
        <v>3638</v>
      </c>
      <c r="B1207" s="85" t="s">
        <v>3623</v>
      </c>
      <c r="C1207" s="85">
        <v>10</v>
      </c>
      <c r="D1207" s="85">
        <v>105156405</v>
      </c>
      <c r="E1207" s="85">
        <v>105206049</v>
      </c>
      <c r="F1207" s="85">
        <v>2</v>
      </c>
      <c r="G1207" s="85">
        <v>78</v>
      </c>
      <c r="H1207" s="85" t="s">
        <v>2325</v>
      </c>
    </row>
    <row r="1208" spans="1:8">
      <c r="A1208" s="85" t="s">
        <v>3639</v>
      </c>
      <c r="B1208" s="85" t="s">
        <v>3623</v>
      </c>
      <c r="C1208" s="85">
        <v>10</v>
      </c>
      <c r="D1208" s="85">
        <v>105206543</v>
      </c>
      <c r="E1208" s="85">
        <v>105212660</v>
      </c>
      <c r="F1208" s="85">
        <v>0</v>
      </c>
      <c r="G1208" s="85">
        <v>90</v>
      </c>
      <c r="H1208" s="85" t="s">
        <v>2325</v>
      </c>
    </row>
    <row r="1209" spans="1:8">
      <c r="A1209" s="85" t="s">
        <v>3640</v>
      </c>
      <c r="B1209" s="85" t="s">
        <v>3623</v>
      </c>
      <c r="C1209" s="85">
        <v>10</v>
      </c>
      <c r="D1209" s="85">
        <v>105213144</v>
      </c>
      <c r="E1209" s="85">
        <v>105218645</v>
      </c>
      <c r="F1209" s="85">
        <v>0</v>
      </c>
      <c r="G1209" s="85">
        <v>0</v>
      </c>
      <c r="H1209" s="85" t="s">
        <v>2325</v>
      </c>
    </row>
    <row r="1210" spans="1:8">
      <c r="A1210" s="85" t="s">
        <v>3641</v>
      </c>
      <c r="B1210" s="85" t="s">
        <v>3623</v>
      </c>
      <c r="C1210" s="85">
        <v>10</v>
      </c>
      <c r="D1210" s="85">
        <v>105232561</v>
      </c>
      <c r="E1210" s="85">
        <v>105238997</v>
      </c>
      <c r="F1210" s="85">
        <v>0</v>
      </c>
      <c r="G1210" s="85">
        <v>0</v>
      </c>
      <c r="H1210" s="85" t="s">
        <v>2325</v>
      </c>
    </row>
    <row r="1211" spans="1:8">
      <c r="A1211" s="85" t="s">
        <v>3642</v>
      </c>
      <c r="B1211" s="85" t="s">
        <v>3623</v>
      </c>
      <c r="C1211" s="85">
        <v>10</v>
      </c>
      <c r="D1211" s="85">
        <v>105253736</v>
      </c>
      <c r="E1211" s="85">
        <v>105352309</v>
      </c>
      <c r="F1211" s="85">
        <v>0</v>
      </c>
      <c r="G1211" s="85">
        <v>33</v>
      </c>
      <c r="H1211" s="85" t="s">
        <v>2325</v>
      </c>
    </row>
    <row r="1212" spans="1:8">
      <c r="A1212" s="85" t="s">
        <v>3643</v>
      </c>
      <c r="B1212" s="85" t="s">
        <v>3644</v>
      </c>
      <c r="C1212" s="85">
        <v>10</v>
      </c>
      <c r="D1212" s="85">
        <v>105348285</v>
      </c>
      <c r="E1212" s="85">
        <v>105615301</v>
      </c>
      <c r="F1212" s="85">
        <v>1</v>
      </c>
      <c r="G1212" s="85">
        <v>17</v>
      </c>
      <c r="H1212" s="85" t="s">
        <v>2329</v>
      </c>
    </row>
    <row r="1213" spans="1:8">
      <c r="A1213" s="85" t="s">
        <v>3645</v>
      </c>
      <c r="B1213" s="85" t="s">
        <v>3646</v>
      </c>
      <c r="C1213" s="85">
        <v>10</v>
      </c>
      <c r="D1213" s="85">
        <v>105642300</v>
      </c>
      <c r="E1213" s="85">
        <v>105677963</v>
      </c>
      <c r="F1213" s="85">
        <v>0</v>
      </c>
      <c r="G1213" s="85">
        <v>0</v>
      </c>
      <c r="H1213" s="85" t="s">
        <v>2325</v>
      </c>
    </row>
    <row r="1214" spans="1:8">
      <c r="A1214" s="85" t="s">
        <v>3647</v>
      </c>
      <c r="B1214" s="85" t="s">
        <v>3648</v>
      </c>
      <c r="C1214" s="85">
        <v>10</v>
      </c>
      <c r="D1214" s="85">
        <v>106028631</v>
      </c>
      <c r="E1214" s="85">
        <v>106064703</v>
      </c>
      <c r="F1214" s="85">
        <v>0</v>
      </c>
      <c r="G1214" s="85">
        <v>2</v>
      </c>
      <c r="H1214" s="85" t="s">
        <v>2325</v>
      </c>
    </row>
    <row r="1215" spans="1:8">
      <c r="A1215" s="85" t="s">
        <v>3649</v>
      </c>
      <c r="B1215" s="85" t="s">
        <v>3650</v>
      </c>
      <c r="C1215" s="85">
        <v>10</v>
      </c>
      <c r="D1215" s="85">
        <v>106071894</v>
      </c>
      <c r="E1215" s="85">
        <v>106098162</v>
      </c>
      <c r="F1215" s="85">
        <v>0</v>
      </c>
      <c r="G1215" s="85">
        <v>0</v>
      </c>
      <c r="H1215" s="85" t="s">
        <v>2325</v>
      </c>
    </row>
    <row r="1216" spans="1:8">
      <c r="A1216" s="85" t="s">
        <v>3651</v>
      </c>
      <c r="B1216" s="85" t="s">
        <v>3648</v>
      </c>
      <c r="C1216" s="85">
        <v>10</v>
      </c>
      <c r="D1216" s="85">
        <v>106113522</v>
      </c>
      <c r="E1216" s="85">
        <v>106214848</v>
      </c>
      <c r="F1216" s="85">
        <v>2</v>
      </c>
      <c r="G1216" s="85">
        <v>0</v>
      </c>
      <c r="H1216" s="85" t="s">
        <v>2325</v>
      </c>
    </row>
    <row r="1217" spans="1:8">
      <c r="A1217" s="85" t="s">
        <v>3652</v>
      </c>
      <c r="B1217" s="85" t="s">
        <v>3650</v>
      </c>
      <c r="C1217" s="85">
        <v>10</v>
      </c>
      <c r="D1217" s="85">
        <v>106400859</v>
      </c>
      <c r="E1217" s="85">
        <v>107024993</v>
      </c>
      <c r="F1217" s="85">
        <v>0</v>
      </c>
      <c r="G1217" s="85">
        <v>0</v>
      </c>
      <c r="H1217" s="85" t="s">
        <v>2325</v>
      </c>
    </row>
    <row r="1218" spans="1:8">
      <c r="A1218" s="85" t="s">
        <v>3653</v>
      </c>
      <c r="B1218" s="85" t="s">
        <v>3650</v>
      </c>
      <c r="C1218" s="85">
        <v>10</v>
      </c>
      <c r="D1218" s="85">
        <v>108333421</v>
      </c>
      <c r="E1218" s="85">
        <v>108924292</v>
      </c>
      <c r="F1218" s="85">
        <v>0</v>
      </c>
      <c r="G1218" s="85">
        <v>0</v>
      </c>
      <c r="H1218" s="85" t="s">
        <v>2325</v>
      </c>
    </row>
    <row r="1219" spans="1:8">
      <c r="A1219" s="85" t="s">
        <v>3654</v>
      </c>
      <c r="B1219" s="85" t="s">
        <v>3655</v>
      </c>
      <c r="C1219" s="85">
        <v>10</v>
      </c>
      <c r="D1219" s="85">
        <v>131934663</v>
      </c>
      <c r="E1219" s="85">
        <v>131982785</v>
      </c>
      <c r="F1219" s="85">
        <v>0</v>
      </c>
      <c r="G1219" s="85">
        <v>0</v>
      </c>
      <c r="H1219" s="85" t="s">
        <v>2325</v>
      </c>
    </row>
    <row r="1220" spans="1:8">
      <c r="A1220" s="85" t="s">
        <v>3656</v>
      </c>
      <c r="B1220" s="85" t="s">
        <v>3655</v>
      </c>
      <c r="C1220" s="85">
        <v>10</v>
      </c>
      <c r="D1220" s="85">
        <v>132890654</v>
      </c>
      <c r="E1220" s="85">
        <v>133109984</v>
      </c>
      <c r="F1220" s="85">
        <v>0</v>
      </c>
      <c r="G1220" s="85">
        <v>0</v>
      </c>
      <c r="H1220" s="85" t="s">
        <v>2325</v>
      </c>
    </row>
    <row r="1221" spans="1:8">
      <c r="A1221" s="85" t="s">
        <v>3657</v>
      </c>
      <c r="B1221" s="85" t="s">
        <v>3655</v>
      </c>
      <c r="C1221" s="85">
        <v>10</v>
      </c>
      <c r="D1221" s="85">
        <v>133747955</v>
      </c>
      <c r="E1221" s="85">
        <v>133773331</v>
      </c>
      <c r="F1221" s="85">
        <v>23</v>
      </c>
      <c r="G1221" s="85">
        <v>32</v>
      </c>
      <c r="H1221" s="85" t="s">
        <v>2329</v>
      </c>
    </row>
    <row r="1222" spans="1:8">
      <c r="A1222" s="85" t="s">
        <v>3658</v>
      </c>
      <c r="B1222" s="85" t="s">
        <v>3655</v>
      </c>
      <c r="C1222" s="85">
        <v>10</v>
      </c>
      <c r="D1222" s="85">
        <v>133781578</v>
      </c>
      <c r="E1222" s="85">
        <v>133795435</v>
      </c>
      <c r="F1222" s="85">
        <v>9</v>
      </c>
      <c r="G1222" s="85">
        <v>1</v>
      </c>
      <c r="H1222" s="85" t="s">
        <v>2325</v>
      </c>
    </row>
    <row r="1223" spans="1:8">
      <c r="A1223" s="85" t="s">
        <v>3659</v>
      </c>
      <c r="B1223" s="85" t="s">
        <v>3655</v>
      </c>
      <c r="C1223" s="85">
        <v>10</v>
      </c>
      <c r="D1223" s="85">
        <v>133918175</v>
      </c>
      <c r="E1223" s="85">
        <v>133998313</v>
      </c>
      <c r="F1223" s="85">
        <v>0</v>
      </c>
      <c r="G1223" s="85">
        <v>24</v>
      </c>
      <c r="H1223" s="85" t="s">
        <v>2325</v>
      </c>
    </row>
    <row r="1224" spans="1:8">
      <c r="A1224" s="85" t="s">
        <v>3660</v>
      </c>
      <c r="B1224" s="85" t="s">
        <v>3661</v>
      </c>
      <c r="C1224" s="85">
        <v>11</v>
      </c>
      <c r="D1224" s="85">
        <v>10772534</v>
      </c>
      <c r="E1224" s="85">
        <v>10801290</v>
      </c>
      <c r="F1224" s="85">
        <v>0</v>
      </c>
      <c r="G1224" s="85">
        <v>0</v>
      </c>
      <c r="H1224" s="85" t="s">
        <v>2325</v>
      </c>
    </row>
    <row r="1225" spans="1:8">
      <c r="A1225" s="85" t="s">
        <v>3662</v>
      </c>
      <c r="B1225" s="85" t="s">
        <v>3661</v>
      </c>
      <c r="C1225" s="85">
        <v>11</v>
      </c>
      <c r="D1225" s="85">
        <v>10818597</v>
      </c>
      <c r="E1225" s="85">
        <v>10830657</v>
      </c>
      <c r="F1225" s="85">
        <v>0</v>
      </c>
      <c r="G1225" s="85">
        <v>0</v>
      </c>
      <c r="H1225" s="85" t="s">
        <v>2325</v>
      </c>
    </row>
    <row r="1226" spans="1:8">
      <c r="A1226" s="85" t="s">
        <v>3663</v>
      </c>
      <c r="B1226" s="85" t="s">
        <v>3661</v>
      </c>
      <c r="C1226" s="85">
        <v>11</v>
      </c>
      <c r="D1226" s="85">
        <v>10833621</v>
      </c>
      <c r="E1226" s="85">
        <v>10880343</v>
      </c>
      <c r="F1226" s="85">
        <v>0</v>
      </c>
      <c r="G1226" s="85">
        <v>0</v>
      </c>
      <c r="H1226" s="85" t="s">
        <v>2325</v>
      </c>
    </row>
    <row r="1227" spans="1:8">
      <c r="A1227" s="85" t="s">
        <v>3664</v>
      </c>
      <c r="B1227" s="85" t="s">
        <v>3661</v>
      </c>
      <c r="C1227" s="85">
        <v>11</v>
      </c>
      <c r="D1227" s="85">
        <v>11984653</v>
      </c>
      <c r="E1227" s="85">
        <v>12031316</v>
      </c>
      <c r="F1227" s="85">
        <v>0</v>
      </c>
      <c r="G1227" s="85">
        <v>14</v>
      </c>
      <c r="H1227" s="85" t="s">
        <v>2329</v>
      </c>
    </row>
    <row r="1228" spans="1:8">
      <c r="A1228" s="85" t="s">
        <v>3665</v>
      </c>
      <c r="B1228" s="85" t="s">
        <v>3661</v>
      </c>
      <c r="C1228" s="85">
        <v>11</v>
      </c>
      <c r="D1228" s="85">
        <v>12115543</v>
      </c>
      <c r="E1228" s="85">
        <v>12285334</v>
      </c>
      <c r="F1228" s="85">
        <v>0</v>
      </c>
      <c r="G1228" s="85">
        <v>0</v>
      </c>
      <c r="H1228" s="85" t="s">
        <v>2325</v>
      </c>
    </row>
    <row r="1229" spans="1:8">
      <c r="A1229" s="85" t="s">
        <v>3666</v>
      </c>
      <c r="B1229" s="85" t="s">
        <v>3661</v>
      </c>
      <c r="C1229" s="85">
        <v>11</v>
      </c>
      <c r="D1229" s="85">
        <v>12297627</v>
      </c>
      <c r="E1229" s="85">
        <v>12380691</v>
      </c>
      <c r="F1229" s="85">
        <v>0</v>
      </c>
      <c r="G1229" s="85">
        <v>0</v>
      </c>
      <c r="H1229" s="85" t="s">
        <v>2325</v>
      </c>
    </row>
    <row r="1230" spans="1:8">
      <c r="A1230" s="85" t="s">
        <v>3667</v>
      </c>
      <c r="B1230" s="85" t="s">
        <v>3661</v>
      </c>
      <c r="C1230" s="85">
        <v>11</v>
      </c>
      <c r="D1230" s="85">
        <v>12398732</v>
      </c>
      <c r="E1230" s="85">
        <v>12552348</v>
      </c>
      <c r="F1230" s="85">
        <v>0</v>
      </c>
      <c r="G1230" s="85">
        <v>0</v>
      </c>
      <c r="H1230" s="85" t="s">
        <v>2325</v>
      </c>
    </row>
    <row r="1231" spans="1:8">
      <c r="A1231" s="85" t="s">
        <v>3668</v>
      </c>
      <c r="B1231" s="85" t="s">
        <v>3661</v>
      </c>
      <c r="C1231" s="85">
        <v>11</v>
      </c>
      <c r="D1231" s="85">
        <v>12695969</v>
      </c>
      <c r="E1231" s="85">
        <v>12966298</v>
      </c>
      <c r="F1231" s="85">
        <v>166</v>
      </c>
      <c r="G1231" s="85">
        <v>62</v>
      </c>
      <c r="H1231" s="85" t="s">
        <v>2325</v>
      </c>
    </row>
    <row r="1232" spans="1:8">
      <c r="A1232" s="85" t="s">
        <v>3669</v>
      </c>
      <c r="B1232" s="85" t="s">
        <v>3670</v>
      </c>
      <c r="C1232" s="85">
        <v>11</v>
      </c>
      <c r="D1232" s="85">
        <v>22359643</v>
      </c>
      <c r="E1232" s="85">
        <v>22401049</v>
      </c>
      <c r="F1232" s="85">
        <v>0</v>
      </c>
      <c r="G1232" s="85">
        <v>0</v>
      </c>
      <c r="H1232" s="85" t="s">
        <v>2325</v>
      </c>
    </row>
    <row r="1233" spans="1:8">
      <c r="A1233" s="85" t="s">
        <v>3671</v>
      </c>
      <c r="B1233" s="85" t="s">
        <v>3670</v>
      </c>
      <c r="C1233" s="85">
        <v>11</v>
      </c>
      <c r="D1233" s="85">
        <v>22835345</v>
      </c>
      <c r="E1233" s="85">
        <v>22851845</v>
      </c>
      <c r="F1233" s="85">
        <v>0</v>
      </c>
      <c r="G1233" s="85">
        <v>0</v>
      </c>
      <c r="H1233" s="85" t="s">
        <v>2325</v>
      </c>
    </row>
    <row r="1234" spans="1:8">
      <c r="A1234" s="85" t="s">
        <v>3672</v>
      </c>
      <c r="B1234" s="85" t="s">
        <v>3670</v>
      </c>
      <c r="C1234" s="85">
        <v>11</v>
      </c>
      <c r="D1234" s="85">
        <v>22868477</v>
      </c>
      <c r="E1234" s="85">
        <v>22881972</v>
      </c>
      <c r="F1234" s="85">
        <v>0</v>
      </c>
      <c r="G1234" s="85">
        <v>0</v>
      </c>
      <c r="H1234" s="85" t="s">
        <v>2325</v>
      </c>
    </row>
    <row r="1235" spans="1:8">
      <c r="A1235" s="85" t="s">
        <v>3673</v>
      </c>
      <c r="B1235" s="85" t="s">
        <v>3670</v>
      </c>
      <c r="C1235" s="85">
        <v>11</v>
      </c>
      <c r="D1235" s="85">
        <v>24518516</v>
      </c>
      <c r="E1235" s="85">
        <v>25104150</v>
      </c>
      <c r="F1235" s="85">
        <v>425</v>
      </c>
      <c r="G1235" s="85">
        <v>351</v>
      </c>
      <c r="H1235" s="85" t="s">
        <v>2325</v>
      </c>
    </row>
    <row r="1236" spans="1:8">
      <c r="A1236" s="85" t="s">
        <v>3674</v>
      </c>
      <c r="B1236" s="85" t="s">
        <v>3670</v>
      </c>
      <c r="C1236" s="85">
        <v>11</v>
      </c>
      <c r="D1236" s="85">
        <v>26210829</v>
      </c>
      <c r="E1236" s="85">
        <v>26684835</v>
      </c>
      <c r="F1236" s="85">
        <v>0</v>
      </c>
      <c r="G1236" s="85">
        <v>0</v>
      </c>
      <c r="H1236" s="85" t="s">
        <v>2325</v>
      </c>
    </row>
    <row r="1237" spans="1:8">
      <c r="A1237" s="85" t="s">
        <v>3675</v>
      </c>
      <c r="B1237" s="85" t="s">
        <v>3676</v>
      </c>
      <c r="C1237" s="85">
        <v>11</v>
      </c>
      <c r="D1237" s="85">
        <v>26580580</v>
      </c>
      <c r="E1237" s="85">
        <v>26593780</v>
      </c>
      <c r="F1237" s="85">
        <v>0</v>
      </c>
      <c r="G1237" s="85">
        <v>0</v>
      </c>
      <c r="H1237" s="85" t="s">
        <v>2325</v>
      </c>
    </row>
    <row r="1238" spans="1:8">
      <c r="A1238" s="85" t="s">
        <v>3677</v>
      </c>
      <c r="B1238" s="85" t="s">
        <v>3678</v>
      </c>
      <c r="C1238" s="85">
        <v>11</v>
      </c>
      <c r="D1238" s="85">
        <v>26688566</v>
      </c>
      <c r="E1238" s="85">
        <v>26744974</v>
      </c>
      <c r="F1238" s="85">
        <v>0</v>
      </c>
      <c r="G1238" s="85">
        <v>0</v>
      </c>
      <c r="H1238" s="85" t="s">
        <v>2325</v>
      </c>
    </row>
    <row r="1239" spans="1:8">
      <c r="A1239" s="85" t="s">
        <v>3679</v>
      </c>
      <c r="B1239" s="85" t="s">
        <v>3676</v>
      </c>
      <c r="C1239" s="85">
        <v>11</v>
      </c>
      <c r="D1239" s="85">
        <v>27062272</v>
      </c>
      <c r="E1239" s="85">
        <v>27149356</v>
      </c>
      <c r="F1239" s="85">
        <v>0</v>
      </c>
      <c r="G1239" s="85">
        <v>0</v>
      </c>
      <c r="H1239" s="85" t="s">
        <v>2325</v>
      </c>
    </row>
    <row r="1240" spans="1:8">
      <c r="A1240" s="85" t="s">
        <v>3680</v>
      </c>
      <c r="B1240" s="85" t="s">
        <v>3678</v>
      </c>
      <c r="C1240" s="85">
        <v>11</v>
      </c>
      <c r="D1240" s="85">
        <v>27352374</v>
      </c>
      <c r="E1240" s="85">
        <v>27385415</v>
      </c>
      <c r="F1240" s="85">
        <v>0</v>
      </c>
      <c r="G1240" s="85">
        <v>0</v>
      </c>
      <c r="H1240" s="85" t="s">
        <v>2325</v>
      </c>
    </row>
    <row r="1241" spans="1:8">
      <c r="A1241" s="85" t="s">
        <v>3681</v>
      </c>
      <c r="B1241" s="85" t="s">
        <v>3678</v>
      </c>
      <c r="C1241" s="85">
        <v>11</v>
      </c>
      <c r="D1241" s="85">
        <v>27387508</v>
      </c>
      <c r="E1241" s="85">
        <v>27494322</v>
      </c>
      <c r="F1241" s="85">
        <v>1</v>
      </c>
      <c r="G1241" s="85">
        <v>0</v>
      </c>
      <c r="H1241" s="85" t="s">
        <v>2325</v>
      </c>
    </row>
    <row r="1242" spans="1:8">
      <c r="A1242" s="85" t="s">
        <v>3682</v>
      </c>
      <c r="B1242" s="85" t="s">
        <v>3678</v>
      </c>
      <c r="C1242" s="85">
        <v>11</v>
      </c>
      <c r="D1242" s="85">
        <v>27516123</v>
      </c>
      <c r="E1242" s="85">
        <v>27528320</v>
      </c>
      <c r="F1242" s="85">
        <v>11</v>
      </c>
      <c r="G1242" s="85">
        <v>41</v>
      </c>
      <c r="H1242" s="85" t="s">
        <v>2325</v>
      </c>
    </row>
    <row r="1243" spans="1:8">
      <c r="A1243" s="85" t="s">
        <v>3683</v>
      </c>
      <c r="B1243" s="85" t="s">
        <v>3678</v>
      </c>
      <c r="C1243" s="85">
        <v>11</v>
      </c>
      <c r="D1243" s="85">
        <v>27676440</v>
      </c>
      <c r="E1243" s="85">
        <v>27743605</v>
      </c>
      <c r="F1243" s="85">
        <v>0</v>
      </c>
      <c r="G1243" s="85">
        <v>0</v>
      </c>
      <c r="H1243" s="85" t="s">
        <v>2325</v>
      </c>
    </row>
    <row r="1244" spans="1:8">
      <c r="A1244" s="85" t="s">
        <v>3684</v>
      </c>
      <c r="B1244" s="85" t="s">
        <v>3678</v>
      </c>
      <c r="C1244" s="85">
        <v>11</v>
      </c>
      <c r="D1244" s="85">
        <v>30031288</v>
      </c>
      <c r="E1244" s="85">
        <v>30038570</v>
      </c>
      <c r="F1244" s="85">
        <v>0</v>
      </c>
      <c r="G1244" s="85">
        <v>0</v>
      </c>
      <c r="H1244" s="85" t="s">
        <v>2325</v>
      </c>
    </row>
    <row r="1245" spans="1:8">
      <c r="A1245" s="85" t="s">
        <v>3685</v>
      </c>
      <c r="B1245" s="85" t="s">
        <v>3678</v>
      </c>
      <c r="C1245" s="85">
        <v>11</v>
      </c>
      <c r="D1245" s="85">
        <v>30252563</v>
      </c>
      <c r="E1245" s="85">
        <v>30256808</v>
      </c>
      <c r="F1245" s="85">
        <v>0</v>
      </c>
      <c r="G1245" s="85">
        <v>0</v>
      </c>
      <c r="H1245" s="85" t="s">
        <v>2325</v>
      </c>
    </row>
    <row r="1246" spans="1:8">
      <c r="A1246" s="85" t="s">
        <v>3686</v>
      </c>
      <c r="B1246" s="85" t="s">
        <v>3678</v>
      </c>
      <c r="C1246" s="85">
        <v>11</v>
      </c>
      <c r="D1246" s="85">
        <v>30344598</v>
      </c>
      <c r="E1246" s="85">
        <v>30359774</v>
      </c>
      <c r="F1246" s="85">
        <v>0</v>
      </c>
      <c r="G1246" s="85">
        <v>0</v>
      </c>
      <c r="H1246" s="85" t="s">
        <v>2325</v>
      </c>
    </row>
    <row r="1247" spans="1:8">
      <c r="A1247" s="85" t="s">
        <v>3687</v>
      </c>
      <c r="B1247" s="85" t="s">
        <v>3688</v>
      </c>
      <c r="C1247" s="85">
        <v>11</v>
      </c>
      <c r="D1247" s="85">
        <v>45825623</v>
      </c>
      <c r="E1247" s="85">
        <v>45834566</v>
      </c>
      <c r="F1247" s="85">
        <v>0</v>
      </c>
      <c r="G1247" s="85">
        <v>1</v>
      </c>
      <c r="H1247" s="85" t="s">
        <v>2329</v>
      </c>
    </row>
    <row r="1248" spans="1:8">
      <c r="A1248" s="85" t="s">
        <v>3689</v>
      </c>
      <c r="B1248" s="85" t="s">
        <v>3688</v>
      </c>
      <c r="C1248" s="85">
        <v>11</v>
      </c>
      <c r="D1248" s="85">
        <v>45868669</v>
      </c>
      <c r="E1248" s="85">
        <v>45904798</v>
      </c>
      <c r="F1248" s="85">
        <v>0</v>
      </c>
      <c r="G1248" s="85">
        <v>0</v>
      </c>
      <c r="H1248" s="85" t="s">
        <v>2325</v>
      </c>
    </row>
    <row r="1249" spans="1:8">
      <c r="A1249" s="85" t="s">
        <v>3690</v>
      </c>
      <c r="B1249" s="85" t="s">
        <v>3688</v>
      </c>
      <c r="C1249" s="85">
        <v>11</v>
      </c>
      <c r="D1249" s="85">
        <v>45907202</v>
      </c>
      <c r="E1249" s="85">
        <v>45928016</v>
      </c>
      <c r="F1249" s="85">
        <v>0</v>
      </c>
      <c r="G1249" s="85">
        <v>0</v>
      </c>
      <c r="H1249" s="85" t="s">
        <v>2325</v>
      </c>
    </row>
    <row r="1250" spans="1:8">
      <c r="A1250" s="85" t="s">
        <v>3691</v>
      </c>
      <c r="B1250" s="85" t="s">
        <v>3688</v>
      </c>
      <c r="C1250" s="85">
        <v>11</v>
      </c>
      <c r="D1250" s="85">
        <v>45943172</v>
      </c>
      <c r="E1250" s="85">
        <v>45950647</v>
      </c>
      <c r="F1250" s="85">
        <v>0</v>
      </c>
      <c r="G1250" s="85">
        <v>1</v>
      </c>
      <c r="H1250" s="85" t="s">
        <v>2329</v>
      </c>
    </row>
    <row r="1251" spans="1:8">
      <c r="A1251" s="85" t="s">
        <v>3692</v>
      </c>
      <c r="B1251" s="85" t="s">
        <v>3688</v>
      </c>
      <c r="C1251" s="85">
        <v>11</v>
      </c>
      <c r="D1251" s="85">
        <v>45950871</v>
      </c>
      <c r="E1251" s="85">
        <v>46142985</v>
      </c>
      <c r="F1251" s="85">
        <v>6</v>
      </c>
      <c r="G1251" s="85">
        <v>0</v>
      </c>
      <c r="H1251" s="85" t="s">
        <v>2325</v>
      </c>
    </row>
    <row r="1252" spans="1:8">
      <c r="A1252" s="85" t="s">
        <v>3693</v>
      </c>
      <c r="B1252" s="85" t="s">
        <v>3688</v>
      </c>
      <c r="C1252" s="85">
        <v>11</v>
      </c>
      <c r="D1252" s="85">
        <v>46299212</v>
      </c>
      <c r="E1252" s="85">
        <v>46342972</v>
      </c>
      <c r="F1252" s="85">
        <v>0</v>
      </c>
      <c r="G1252" s="85">
        <v>0</v>
      </c>
      <c r="H1252" s="85" t="s">
        <v>2325</v>
      </c>
    </row>
    <row r="1253" spans="1:8">
      <c r="A1253" s="85" t="s">
        <v>3694</v>
      </c>
      <c r="B1253" s="85" t="s">
        <v>3688</v>
      </c>
      <c r="C1253" s="85">
        <v>11</v>
      </c>
      <c r="D1253" s="85">
        <v>46354455</v>
      </c>
      <c r="E1253" s="85">
        <v>46402104</v>
      </c>
      <c r="F1253" s="85">
        <v>0</v>
      </c>
      <c r="G1253" s="85">
        <v>0</v>
      </c>
      <c r="H1253" s="85" t="s">
        <v>2325</v>
      </c>
    </row>
    <row r="1254" spans="1:8">
      <c r="A1254" s="85" t="s">
        <v>3695</v>
      </c>
      <c r="B1254" s="85" t="s">
        <v>3688</v>
      </c>
      <c r="C1254" s="85">
        <v>11</v>
      </c>
      <c r="D1254" s="85">
        <v>46638826</v>
      </c>
      <c r="E1254" s="85">
        <v>46696368</v>
      </c>
      <c r="F1254" s="85">
        <v>0</v>
      </c>
      <c r="G1254" s="85">
        <v>2</v>
      </c>
      <c r="H1254" s="85" t="s">
        <v>2329</v>
      </c>
    </row>
    <row r="1255" spans="1:8">
      <c r="A1255" s="85" t="s">
        <v>3696</v>
      </c>
      <c r="B1255" s="85" t="s">
        <v>3688</v>
      </c>
      <c r="C1255" s="85">
        <v>11</v>
      </c>
      <c r="D1255" s="85">
        <v>46698630</v>
      </c>
      <c r="E1255" s="85">
        <v>46722165</v>
      </c>
      <c r="F1255" s="85">
        <v>0</v>
      </c>
      <c r="G1255" s="85">
        <v>3</v>
      </c>
      <c r="H1255" s="85" t="s">
        <v>2329</v>
      </c>
    </row>
    <row r="1256" spans="1:8">
      <c r="A1256" s="85" t="s">
        <v>3697</v>
      </c>
      <c r="B1256" s="85" t="s">
        <v>3688</v>
      </c>
      <c r="C1256" s="85">
        <v>11</v>
      </c>
      <c r="D1256" s="85">
        <v>46740730</v>
      </c>
      <c r="E1256" s="85">
        <v>46761056</v>
      </c>
      <c r="F1256" s="85">
        <v>0</v>
      </c>
      <c r="G1256" s="85">
        <v>1</v>
      </c>
      <c r="H1256" s="85" t="s">
        <v>2329</v>
      </c>
    </row>
    <row r="1257" spans="1:8">
      <c r="A1257" s="85" t="s">
        <v>3698</v>
      </c>
      <c r="B1257" s="85" t="s">
        <v>3688</v>
      </c>
      <c r="C1257" s="85">
        <v>11</v>
      </c>
      <c r="D1257" s="85">
        <v>46878419</v>
      </c>
      <c r="E1257" s="85">
        <v>46940193</v>
      </c>
      <c r="F1257" s="85">
        <v>0</v>
      </c>
      <c r="G1257" s="85">
        <v>12</v>
      </c>
      <c r="H1257" s="85" t="s">
        <v>2329</v>
      </c>
    </row>
    <row r="1258" spans="1:8">
      <c r="A1258" s="85" t="s">
        <v>3699</v>
      </c>
      <c r="B1258" s="85" t="s">
        <v>3700</v>
      </c>
      <c r="C1258" s="85">
        <v>11</v>
      </c>
      <c r="D1258" s="85">
        <v>49168187</v>
      </c>
      <c r="E1258" s="85">
        <v>49230222</v>
      </c>
      <c r="F1258" s="85">
        <v>0</v>
      </c>
      <c r="G1258" s="85">
        <v>160</v>
      </c>
      <c r="H1258" s="85" t="s">
        <v>2329</v>
      </c>
    </row>
    <row r="1259" spans="1:8">
      <c r="A1259" s="85" t="s">
        <v>3701</v>
      </c>
      <c r="B1259" s="85" t="s">
        <v>3702</v>
      </c>
      <c r="C1259" s="85">
        <v>11</v>
      </c>
      <c r="D1259" s="85">
        <v>76061000</v>
      </c>
      <c r="E1259" s="85">
        <v>76092015</v>
      </c>
      <c r="F1259" s="85">
        <v>0</v>
      </c>
      <c r="G1259" s="85">
        <v>0</v>
      </c>
      <c r="H1259" s="85" t="s">
        <v>2325</v>
      </c>
    </row>
    <row r="1260" spans="1:8">
      <c r="A1260" s="85" t="s">
        <v>3703</v>
      </c>
      <c r="B1260" s="85" t="s">
        <v>3702</v>
      </c>
      <c r="C1260" s="85">
        <v>11</v>
      </c>
      <c r="D1260" s="85">
        <v>76092357</v>
      </c>
      <c r="E1260" s="85">
        <v>76125663</v>
      </c>
      <c r="F1260" s="85">
        <v>0</v>
      </c>
      <c r="G1260" s="85">
        <v>0</v>
      </c>
      <c r="H1260" s="85" t="s">
        <v>2325</v>
      </c>
    </row>
    <row r="1261" spans="1:8">
      <c r="A1261" s="85" t="s">
        <v>3704</v>
      </c>
      <c r="B1261" s="85" t="s">
        <v>3702</v>
      </c>
      <c r="C1261" s="85">
        <v>11</v>
      </c>
      <c r="D1261" s="85">
        <v>76493295</v>
      </c>
      <c r="E1261" s="85">
        <v>76509198</v>
      </c>
      <c r="F1261" s="85">
        <v>18</v>
      </c>
      <c r="G1261" s="85">
        <v>36</v>
      </c>
      <c r="H1261" s="85" t="s">
        <v>2325</v>
      </c>
    </row>
    <row r="1262" spans="1:8">
      <c r="A1262" s="85" t="s">
        <v>3705</v>
      </c>
      <c r="B1262" s="85" t="s">
        <v>3702</v>
      </c>
      <c r="C1262" s="85">
        <v>11</v>
      </c>
      <c r="D1262" s="85">
        <v>76745385</v>
      </c>
      <c r="E1262" s="85">
        <v>76753096</v>
      </c>
      <c r="F1262" s="85">
        <v>0</v>
      </c>
      <c r="G1262" s="85">
        <v>0</v>
      </c>
      <c r="H1262" s="85" t="s">
        <v>2325</v>
      </c>
    </row>
    <row r="1263" spans="1:8">
      <c r="A1263" s="85" t="s">
        <v>3706</v>
      </c>
      <c r="B1263" s="85" t="s">
        <v>3702</v>
      </c>
      <c r="C1263" s="85">
        <v>11</v>
      </c>
      <c r="D1263" s="85">
        <v>77032752</v>
      </c>
      <c r="E1263" s="85">
        <v>77185680</v>
      </c>
      <c r="F1263" s="85">
        <v>0</v>
      </c>
      <c r="G1263" s="85">
        <v>0</v>
      </c>
      <c r="H1263" s="85" t="s">
        <v>2325</v>
      </c>
    </row>
    <row r="1264" spans="1:8">
      <c r="A1264" s="85" t="s">
        <v>3707</v>
      </c>
      <c r="B1264" s="85" t="s">
        <v>3702</v>
      </c>
      <c r="C1264" s="85">
        <v>11</v>
      </c>
      <c r="D1264" s="85">
        <v>77184416</v>
      </c>
      <c r="E1264" s="85">
        <v>77188074</v>
      </c>
      <c r="F1264" s="85">
        <v>0</v>
      </c>
      <c r="G1264" s="85">
        <v>0</v>
      </c>
      <c r="H1264" s="85" t="s">
        <v>2325</v>
      </c>
    </row>
    <row r="1265" spans="1:8">
      <c r="A1265" s="85" t="s">
        <v>3708</v>
      </c>
      <c r="B1265" s="85" t="s">
        <v>3702</v>
      </c>
      <c r="C1265" s="85">
        <v>11</v>
      </c>
      <c r="D1265" s="85">
        <v>77225981</v>
      </c>
      <c r="E1265" s="85">
        <v>77348850</v>
      </c>
      <c r="F1265" s="85">
        <v>0</v>
      </c>
      <c r="G1265" s="85">
        <v>0</v>
      </c>
      <c r="H1265" s="85" t="s">
        <v>2325</v>
      </c>
    </row>
    <row r="1266" spans="1:8">
      <c r="A1266" s="85" t="s">
        <v>3709</v>
      </c>
      <c r="B1266" s="85" t="s">
        <v>3702</v>
      </c>
      <c r="C1266" s="85">
        <v>11</v>
      </c>
      <c r="D1266" s="85">
        <v>77300436</v>
      </c>
      <c r="E1266" s="85">
        <v>77321400</v>
      </c>
      <c r="F1266" s="85">
        <v>0</v>
      </c>
      <c r="G1266" s="85">
        <v>0</v>
      </c>
      <c r="H1266" s="85" t="s">
        <v>2325</v>
      </c>
    </row>
    <row r="1267" spans="1:8">
      <c r="A1267" s="85" t="s">
        <v>3710</v>
      </c>
      <c r="B1267" s="85" t="s">
        <v>3711</v>
      </c>
      <c r="C1267" s="85">
        <v>11</v>
      </c>
      <c r="D1267" s="85">
        <v>78363876</v>
      </c>
      <c r="E1267" s="85">
        <v>79151992</v>
      </c>
      <c r="F1267" s="85">
        <v>0</v>
      </c>
      <c r="G1267" s="85">
        <v>0</v>
      </c>
      <c r="H1267" s="85" t="s">
        <v>2325</v>
      </c>
    </row>
    <row r="1268" spans="1:8">
      <c r="A1268" s="85" t="s">
        <v>3712</v>
      </c>
      <c r="B1268" s="85" t="s">
        <v>3700</v>
      </c>
      <c r="C1268" s="85">
        <v>11</v>
      </c>
      <c r="D1268" s="85">
        <v>89530823</v>
      </c>
      <c r="E1268" s="85">
        <v>89541743</v>
      </c>
      <c r="F1268" s="85">
        <v>0</v>
      </c>
      <c r="G1268" s="85">
        <v>0</v>
      </c>
      <c r="H1268" s="85" t="s">
        <v>2325</v>
      </c>
    </row>
    <row r="1269" spans="1:8">
      <c r="A1269" s="85" t="s">
        <v>3713</v>
      </c>
      <c r="B1269" s="85" t="s">
        <v>3700</v>
      </c>
      <c r="C1269" s="85">
        <v>11</v>
      </c>
      <c r="D1269" s="85">
        <v>89864683</v>
      </c>
      <c r="E1269" s="85">
        <v>89926062</v>
      </c>
      <c r="F1269" s="85">
        <v>0</v>
      </c>
      <c r="G1269" s="85">
        <v>185</v>
      </c>
      <c r="H1269" s="85" t="s">
        <v>2329</v>
      </c>
    </row>
    <row r="1270" spans="1:8">
      <c r="A1270" s="85" t="s">
        <v>3714</v>
      </c>
      <c r="B1270" s="85" t="s">
        <v>3700</v>
      </c>
      <c r="C1270" s="85">
        <v>11</v>
      </c>
      <c r="D1270" s="85">
        <v>89934328</v>
      </c>
      <c r="E1270" s="85">
        <v>89956532</v>
      </c>
      <c r="F1270" s="85">
        <v>0</v>
      </c>
      <c r="G1270" s="85">
        <v>14</v>
      </c>
      <c r="H1270" s="85" t="s">
        <v>2325</v>
      </c>
    </row>
    <row r="1271" spans="1:8">
      <c r="A1271" s="85" t="s">
        <v>3715</v>
      </c>
      <c r="B1271" s="85" t="s">
        <v>3700</v>
      </c>
      <c r="C1271" s="85">
        <v>11</v>
      </c>
      <c r="D1271" s="85">
        <v>92085262</v>
      </c>
      <c r="E1271" s="85">
        <v>92629618</v>
      </c>
      <c r="F1271" s="85">
        <v>0</v>
      </c>
      <c r="G1271" s="85">
        <v>0</v>
      </c>
      <c r="H1271" s="85" t="s">
        <v>2325</v>
      </c>
    </row>
    <row r="1272" spans="1:8">
      <c r="A1272" s="85" t="s">
        <v>3716</v>
      </c>
      <c r="B1272" s="85" t="s">
        <v>3700</v>
      </c>
      <c r="C1272" s="85">
        <v>11</v>
      </c>
      <c r="D1272" s="85">
        <v>92702886</v>
      </c>
      <c r="E1272" s="85">
        <v>92718232</v>
      </c>
      <c r="F1272" s="85">
        <v>0</v>
      </c>
      <c r="G1272" s="85">
        <v>0</v>
      </c>
      <c r="H1272" s="85" t="s">
        <v>2325</v>
      </c>
    </row>
    <row r="1273" spans="1:8">
      <c r="A1273" s="85" t="s">
        <v>3717</v>
      </c>
      <c r="B1273" s="85" t="s">
        <v>3700</v>
      </c>
      <c r="C1273" s="85">
        <v>11</v>
      </c>
      <c r="D1273" s="85">
        <v>92877341</v>
      </c>
      <c r="E1273" s="85">
        <v>92931130</v>
      </c>
      <c r="F1273" s="85">
        <v>0</v>
      </c>
      <c r="G1273" s="85">
        <v>0</v>
      </c>
      <c r="H1273" s="85" t="s">
        <v>2325</v>
      </c>
    </row>
    <row r="1274" spans="1:8">
      <c r="A1274" s="85" t="s">
        <v>3718</v>
      </c>
      <c r="B1274" s="85" t="s">
        <v>3700</v>
      </c>
      <c r="C1274" s="85">
        <v>11</v>
      </c>
      <c r="D1274" s="85">
        <v>93063137</v>
      </c>
      <c r="E1274" s="85">
        <v>93171653</v>
      </c>
      <c r="F1274" s="85">
        <v>0</v>
      </c>
      <c r="G1274" s="85">
        <v>0</v>
      </c>
      <c r="H1274" s="85" t="s">
        <v>2325</v>
      </c>
    </row>
    <row r="1275" spans="1:8">
      <c r="A1275" s="85" t="s">
        <v>3719</v>
      </c>
      <c r="B1275" s="85" t="s">
        <v>3720</v>
      </c>
      <c r="C1275" s="85">
        <v>11</v>
      </c>
      <c r="D1275" s="85">
        <v>94439597</v>
      </c>
      <c r="E1275" s="85">
        <v>94609918</v>
      </c>
      <c r="F1275" s="85">
        <v>0</v>
      </c>
      <c r="G1275" s="85">
        <v>0</v>
      </c>
      <c r="H1275" s="85" t="s">
        <v>2325</v>
      </c>
    </row>
    <row r="1276" spans="1:8">
      <c r="A1276" s="85" t="s">
        <v>3721</v>
      </c>
      <c r="B1276" s="85" t="s">
        <v>3720</v>
      </c>
      <c r="C1276" s="85">
        <v>11</v>
      </c>
      <c r="D1276" s="85">
        <v>94695787</v>
      </c>
      <c r="E1276" s="85">
        <v>94706776</v>
      </c>
      <c r="F1276" s="85">
        <v>0</v>
      </c>
      <c r="G1276" s="85">
        <v>0</v>
      </c>
      <c r="H1276" s="85" t="s">
        <v>2325</v>
      </c>
    </row>
    <row r="1277" spans="1:8">
      <c r="A1277" s="85" t="s">
        <v>3722</v>
      </c>
      <c r="B1277" s="85" t="s">
        <v>3720</v>
      </c>
      <c r="C1277" s="85">
        <v>11</v>
      </c>
      <c r="D1277" s="85">
        <v>94706845</v>
      </c>
      <c r="E1277" s="85">
        <v>94732682</v>
      </c>
      <c r="F1277" s="85">
        <v>0</v>
      </c>
      <c r="G1277" s="85">
        <v>0</v>
      </c>
      <c r="H1277" s="85" t="s">
        <v>2325</v>
      </c>
    </row>
    <row r="1278" spans="1:8">
      <c r="A1278" s="85" t="s">
        <v>3723</v>
      </c>
      <c r="B1278" s="85" t="s">
        <v>3720</v>
      </c>
      <c r="C1278" s="85">
        <v>11</v>
      </c>
      <c r="D1278" s="85">
        <v>94822974</v>
      </c>
      <c r="E1278" s="85">
        <v>94865809</v>
      </c>
      <c r="F1278" s="85">
        <v>0</v>
      </c>
      <c r="G1278" s="85">
        <v>0</v>
      </c>
      <c r="H1278" s="85" t="s">
        <v>2325</v>
      </c>
    </row>
    <row r="1279" spans="1:8">
      <c r="A1279" s="85" t="s">
        <v>3724</v>
      </c>
      <c r="B1279" s="85" t="s">
        <v>3720</v>
      </c>
      <c r="C1279" s="85">
        <v>11</v>
      </c>
      <c r="D1279" s="85">
        <v>95502106</v>
      </c>
      <c r="E1279" s="85">
        <v>95523573</v>
      </c>
      <c r="F1279" s="85">
        <v>0</v>
      </c>
      <c r="G1279" s="85">
        <v>0</v>
      </c>
      <c r="H1279" s="85" t="s">
        <v>2325</v>
      </c>
    </row>
    <row r="1280" spans="1:8">
      <c r="A1280" s="85" t="s">
        <v>3725</v>
      </c>
      <c r="B1280" s="85" t="s">
        <v>3720</v>
      </c>
      <c r="C1280" s="85">
        <v>11</v>
      </c>
      <c r="D1280" s="85">
        <v>95523129</v>
      </c>
      <c r="E1280" s="85">
        <v>95565857</v>
      </c>
      <c r="F1280" s="85">
        <v>0</v>
      </c>
      <c r="G1280" s="85">
        <v>0</v>
      </c>
      <c r="H1280" s="85" t="s">
        <v>2325</v>
      </c>
    </row>
    <row r="1281" spans="1:8">
      <c r="A1281" s="85" t="s">
        <v>3726</v>
      </c>
      <c r="B1281" s="85" t="s">
        <v>3720</v>
      </c>
      <c r="C1281" s="85">
        <v>11</v>
      </c>
      <c r="D1281" s="85">
        <v>95566046</v>
      </c>
      <c r="E1281" s="85">
        <v>95658479</v>
      </c>
      <c r="F1281" s="85">
        <v>0</v>
      </c>
      <c r="G1281" s="85">
        <v>0</v>
      </c>
      <c r="H1281" s="85" t="s">
        <v>2325</v>
      </c>
    </row>
    <row r="1282" spans="1:8">
      <c r="A1282" s="85" t="s">
        <v>3727</v>
      </c>
      <c r="B1282" s="85" t="s">
        <v>3720</v>
      </c>
      <c r="C1282" s="85">
        <v>11</v>
      </c>
      <c r="D1282" s="85">
        <v>95709762</v>
      </c>
      <c r="E1282" s="85">
        <v>96076344</v>
      </c>
      <c r="F1282" s="85">
        <v>10</v>
      </c>
      <c r="G1282" s="85">
        <v>0</v>
      </c>
      <c r="H1282" s="85" t="s">
        <v>2325</v>
      </c>
    </row>
    <row r="1283" spans="1:8">
      <c r="A1283" s="85" t="s">
        <v>3728</v>
      </c>
      <c r="B1283" s="85" t="s">
        <v>3720</v>
      </c>
      <c r="C1283" s="85">
        <v>11</v>
      </c>
      <c r="D1283" s="85">
        <v>96085933</v>
      </c>
      <c r="E1283" s="85">
        <v>96123087</v>
      </c>
      <c r="F1283" s="85">
        <v>0</v>
      </c>
      <c r="G1283" s="85">
        <v>0</v>
      </c>
      <c r="H1283" s="85" t="s">
        <v>2325</v>
      </c>
    </row>
    <row r="1284" spans="1:8">
      <c r="A1284" s="85" t="s">
        <v>3729</v>
      </c>
      <c r="B1284" s="85" t="s">
        <v>3720</v>
      </c>
      <c r="C1284" s="85">
        <v>11</v>
      </c>
      <c r="D1284" s="85">
        <v>96123153</v>
      </c>
      <c r="E1284" s="85">
        <v>96240738</v>
      </c>
      <c r="F1284" s="85">
        <v>0</v>
      </c>
      <c r="G1284" s="85">
        <v>0</v>
      </c>
      <c r="H1284" s="85" t="s">
        <v>2325</v>
      </c>
    </row>
    <row r="1285" spans="1:8">
      <c r="A1285" s="85" t="s">
        <v>3730</v>
      </c>
      <c r="B1285" s="85" t="s">
        <v>3731</v>
      </c>
      <c r="C1285" s="85">
        <v>12</v>
      </c>
      <c r="D1285" s="85">
        <v>10758612</v>
      </c>
      <c r="E1285" s="85">
        <v>10766222</v>
      </c>
      <c r="F1285" s="85">
        <v>0</v>
      </c>
      <c r="G1285" s="85">
        <v>0</v>
      </c>
      <c r="H1285" s="85" t="s">
        <v>2325</v>
      </c>
    </row>
    <row r="1286" spans="1:8">
      <c r="A1286" s="85" t="s">
        <v>3732</v>
      </c>
      <c r="B1286" s="85" t="s">
        <v>3731</v>
      </c>
      <c r="C1286" s="85">
        <v>12</v>
      </c>
      <c r="D1286" s="85">
        <v>10771538</v>
      </c>
      <c r="E1286" s="85">
        <v>10826917</v>
      </c>
      <c r="F1286" s="85">
        <v>0</v>
      </c>
      <c r="G1286" s="85">
        <v>0</v>
      </c>
      <c r="H1286" s="85" t="s">
        <v>2325</v>
      </c>
    </row>
    <row r="1287" spans="1:8">
      <c r="A1287" s="85" t="s">
        <v>3733</v>
      </c>
      <c r="B1287" s="85" t="s">
        <v>3731</v>
      </c>
      <c r="C1287" s="85">
        <v>12</v>
      </c>
      <c r="D1287" s="85">
        <v>10851683</v>
      </c>
      <c r="E1287" s="85">
        <v>10875911</v>
      </c>
      <c r="F1287" s="85">
        <v>0</v>
      </c>
      <c r="G1287" s="85">
        <v>0</v>
      </c>
      <c r="H1287" s="85" t="s">
        <v>2325</v>
      </c>
    </row>
    <row r="1288" spans="1:8">
      <c r="A1288" s="85" t="s">
        <v>3734</v>
      </c>
      <c r="B1288" s="85" t="s">
        <v>3731</v>
      </c>
      <c r="C1288" s="85">
        <v>12</v>
      </c>
      <c r="D1288" s="85">
        <v>10958650</v>
      </c>
      <c r="E1288" s="85">
        <v>10959892</v>
      </c>
      <c r="F1288" s="85">
        <v>0</v>
      </c>
      <c r="G1288" s="85">
        <v>0</v>
      </c>
      <c r="H1288" s="85" t="s">
        <v>2325</v>
      </c>
    </row>
    <row r="1289" spans="1:8">
      <c r="A1289" s="85" t="s">
        <v>3735</v>
      </c>
      <c r="B1289" s="85" t="s">
        <v>3731</v>
      </c>
      <c r="C1289" s="85">
        <v>12</v>
      </c>
      <c r="D1289" s="85">
        <v>10961693</v>
      </c>
      <c r="E1289" s="85">
        <v>10962767</v>
      </c>
      <c r="F1289" s="85">
        <v>0</v>
      </c>
      <c r="G1289" s="85">
        <v>0</v>
      </c>
      <c r="H1289" s="85" t="s">
        <v>2325</v>
      </c>
    </row>
    <row r="1290" spans="1:8">
      <c r="A1290" s="85" t="s">
        <v>3736</v>
      </c>
      <c r="B1290" s="85" t="s">
        <v>3731</v>
      </c>
      <c r="C1290" s="85">
        <v>12</v>
      </c>
      <c r="D1290" s="85">
        <v>10977559</v>
      </c>
      <c r="E1290" s="85">
        <v>11324212</v>
      </c>
      <c r="F1290" s="85">
        <v>0</v>
      </c>
      <c r="G1290" s="85">
        <v>0</v>
      </c>
      <c r="H1290" s="85" t="s">
        <v>2325</v>
      </c>
    </row>
    <row r="1291" spans="1:8">
      <c r="A1291" s="85" t="s">
        <v>3737</v>
      </c>
      <c r="B1291" s="85" t="s">
        <v>3731</v>
      </c>
      <c r="C1291" s="85">
        <v>12</v>
      </c>
      <c r="D1291" s="85">
        <v>10977916</v>
      </c>
      <c r="E1291" s="85">
        <v>10978957</v>
      </c>
      <c r="F1291" s="85">
        <v>0</v>
      </c>
      <c r="G1291" s="85">
        <v>0</v>
      </c>
      <c r="H1291" s="85" t="s">
        <v>2325</v>
      </c>
    </row>
    <row r="1292" spans="1:8">
      <c r="A1292" s="85" t="s">
        <v>3738</v>
      </c>
      <c r="B1292" s="85" t="s">
        <v>3731</v>
      </c>
      <c r="C1292" s="85">
        <v>12</v>
      </c>
      <c r="D1292" s="85">
        <v>11033610</v>
      </c>
      <c r="E1292" s="85">
        <v>11036854</v>
      </c>
      <c r="F1292" s="85">
        <v>0</v>
      </c>
      <c r="G1292" s="85">
        <v>0</v>
      </c>
      <c r="H1292" s="85" t="s">
        <v>2325</v>
      </c>
    </row>
    <row r="1293" spans="1:8">
      <c r="A1293" s="85" t="s">
        <v>3739</v>
      </c>
      <c r="B1293" s="85" t="s">
        <v>3731</v>
      </c>
      <c r="C1293" s="85">
        <v>12</v>
      </c>
      <c r="D1293" s="85">
        <v>11090005</v>
      </c>
      <c r="E1293" s="85">
        <v>11324172</v>
      </c>
      <c r="F1293" s="85">
        <v>0</v>
      </c>
      <c r="G1293" s="85">
        <v>0</v>
      </c>
      <c r="H1293" s="85" t="s">
        <v>2325</v>
      </c>
    </row>
    <row r="1294" spans="1:8">
      <c r="A1294" s="85" t="s">
        <v>3740</v>
      </c>
      <c r="B1294" s="85" t="s">
        <v>3731</v>
      </c>
      <c r="C1294" s="85">
        <v>12</v>
      </c>
      <c r="D1294" s="85">
        <v>11338599</v>
      </c>
      <c r="E1294" s="85">
        <v>11339543</v>
      </c>
      <c r="F1294" s="85">
        <v>0</v>
      </c>
      <c r="G1294" s="85">
        <v>0</v>
      </c>
      <c r="H1294" s="85" t="s">
        <v>2325</v>
      </c>
    </row>
    <row r="1295" spans="1:8">
      <c r="A1295" s="85" t="s">
        <v>3741</v>
      </c>
      <c r="B1295" s="85" t="s">
        <v>3731</v>
      </c>
      <c r="C1295" s="85">
        <v>12</v>
      </c>
      <c r="D1295" s="85">
        <v>11418857</v>
      </c>
      <c r="E1295" s="85">
        <v>11422739</v>
      </c>
      <c r="F1295" s="85">
        <v>0</v>
      </c>
      <c r="G1295" s="85">
        <v>0</v>
      </c>
      <c r="H1295" s="85" t="s">
        <v>2325</v>
      </c>
    </row>
    <row r="1296" spans="1:8">
      <c r="A1296" s="85" t="s">
        <v>3742</v>
      </c>
      <c r="B1296" s="85" t="s">
        <v>3731</v>
      </c>
      <c r="C1296" s="85">
        <v>12</v>
      </c>
      <c r="D1296" s="85">
        <v>11504757</v>
      </c>
      <c r="E1296" s="85">
        <v>11548500</v>
      </c>
      <c r="F1296" s="85">
        <v>0</v>
      </c>
      <c r="G1296" s="85">
        <v>0</v>
      </c>
      <c r="H1296" s="85" t="s">
        <v>2325</v>
      </c>
    </row>
    <row r="1297" spans="1:8">
      <c r="A1297" s="85" t="s">
        <v>3743</v>
      </c>
      <c r="B1297" s="85" t="s">
        <v>3731</v>
      </c>
      <c r="C1297" s="85">
        <v>12</v>
      </c>
      <c r="D1297" s="85">
        <v>11544476</v>
      </c>
      <c r="E1297" s="85">
        <v>11653975</v>
      </c>
      <c r="F1297" s="85">
        <v>0</v>
      </c>
      <c r="G1297" s="85">
        <v>0</v>
      </c>
      <c r="H1297" s="85" t="s">
        <v>2325</v>
      </c>
    </row>
    <row r="1298" spans="1:8">
      <c r="A1298" s="85" t="s">
        <v>3744</v>
      </c>
      <c r="B1298" s="85" t="s">
        <v>3731</v>
      </c>
      <c r="C1298" s="85">
        <v>12</v>
      </c>
      <c r="D1298" s="85">
        <v>12966250</v>
      </c>
      <c r="E1298" s="85">
        <v>12982915</v>
      </c>
      <c r="F1298" s="85">
        <v>0</v>
      </c>
      <c r="G1298" s="85">
        <v>0</v>
      </c>
      <c r="H1298" s="85" t="s">
        <v>2325</v>
      </c>
    </row>
    <row r="1299" spans="1:8">
      <c r="A1299" s="85" t="s">
        <v>3745</v>
      </c>
      <c r="B1299" s="85" t="s">
        <v>3731</v>
      </c>
      <c r="C1299" s="85">
        <v>12</v>
      </c>
      <c r="D1299" s="85">
        <v>13043716</v>
      </c>
      <c r="E1299" s="85">
        <v>13070871</v>
      </c>
      <c r="F1299" s="85">
        <v>0</v>
      </c>
      <c r="G1299" s="85">
        <v>0</v>
      </c>
      <c r="H1299" s="85" t="s">
        <v>2325</v>
      </c>
    </row>
    <row r="1300" spans="1:8">
      <c r="A1300" s="85" t="s">
        <v>3746</v>
      </c>
      <c r="B1300" s="85" t="s">
        <v>3731</v>
      </c>
      <c r="C1300" s="85">
        <v>12</v>
      </c>
      <c r="D1300" s="85">
        <v>13093709</v>
      </c>
      <c r="E1300" s="85">
        <v>13105081</v>
      </c>
      <c r="F1300" s="85">
        <v>0</v>
      </c>
      <c r="G1300" s="85">
        <v>0</v>
      </c>
      <c r="H1300" s="85" t="s">
        <v>2325</v>
      </c>
    </row>
    <row r="1301" spans="1:8">
      <c r="A1301" s="85" t="s">
        <v>3747</v>
      </c>
      <c r="B1301" s="85" t="s">
        <v>3731</v>
      </c>
      <c r="C1301" s="85">
        <v>12</v>
      </c>
      <c r="D1301" s="85">
        <v>13127798</v>
      </c>
      <c r="E1301" s="85">
        <v>13153207</v>
      </c>
      <c r="F1301" s="85">
        <v>0</v>
      </c>
      <c r="G1301" s="85">
        <v>0</v>
      </c>
      <c r="H1301" s="85" t="s">
        <v>2325</v>
      </c>
    </row>
    <row r="1302" spans="1:8">
      <c r="A1302" s="85" t="s">
        <v>3748</v>
      </c>
      <c r="B1302" s="85" t="s">
        <v>3731</v>
      </c>
      <c r="C1302" s="85">
        <v>12</v>
      </c>
      <c r="D1302" s="85">
        <v>13197218</v>
      </c>
      <c r="E1302" s="85">
        <v>13295455</v>
      </c>
      <c r="F1302" s="85">
        <v>0</v>
      </c>
      <c r="G1302" s="85">
        <v>0</v>
      </c>
      <c r="H1302" s="85" t="s">
        <v>2325</v>
      </c>
    </row>
    <row r="1303" spans="1:8">
      <c r="A1303" s="85" t="s">
        <v>3749</v>
      </c>
      <c r="B1303" s="85" t="s">
        <v>3731</v>
      </c>
      <c r="C1303" s="85">
        <v>12</v>
      </c>
      <c r="D1303" s="85">
        <v>13236494</v>
      </c>
      <c r="E1303" s="85">
        <v>13256619</v>
      </c>
      <c r="F1303" s="85">
        <v>0</v>
      </c>
      <c r="G1303" s="85">
        <v>0</v>
      </c>
      <c r="H1303" s="85" t="s">
        <v>2325</v>
      </c>
    </row>
    <row r="1304" spans="1:8">
      <c r="A1304" s="85" t="s">
        <v>3750</v>
      </c>
      <c r="B1304" s="85" t="s">
        <v>3731</v>
      </c>
      <c r="C1304" s="85">
        <v>12</v>
      </c>
      <c r="D1304" s="85">
        <v>13524023</v>
      </c>
      <c r="E1304" s="85">
        <v>13540101</v>
      </c>
      <c r="F1304" s="85">
        <v>0</v>
      </c>
      <c r="G1304" s="85">
        <v>0</v>
      </c>
      <c r="H1304" s="85" t="s">
        <v>2325</v>
      </c>
    </row>
    <row r="1305" spans="1:8">
      <c r="A1305" s="85" t="s">
        <v>3751</v>
      </c>
      <c r="B1305" s="85" t="s">
        <v>3731</v>
      </c>
      <c r="C1305" s="85">
        <v>12</v>
      </c>
      <c r="D1305" s="85">
        <v>13693165</v>
      </c>
      <c r="E1305" s="85">
        <v>14133053</v>
      </c>
      <c r="F1305" s="85">
        <v>0</v>
      </c>
      <c r="G1305" s="85">
        <v>0</v>
      </c>
      <c r="H1305" s="85" t="s">
        <v>2325</v>
      </c>
    </row>
    <row r="1306" spans="1:8">
      <c r="A1306" s="85" t="s">
        <v>3752</v>
      </c>
      <c r="B1306" s="85" t="s">
        <v>3731</v>
      </c>
      <c r="C1306" s="85">
        <v>12</v>
      </c>
      <c r="D1306" s="85">
        <v>14656595</v>
      </c>
      <c r="E1306" s="85">
        <v>14721283</v>
      </c>
      <c r="F1306" s="85">
        <v>0</v>
      </c>
      <c r="G1306" s="85">
        <v>0</v>
      </c>
      <c r="H1306" s="85" t="s">
        <v>2325</v>
      </c>
    </row>
    <row r="1307" spans="1:8">
      <c r="A1307" s="85" t="s">
        <v>3753</v>
      </c>
      <c r="B1307" s="85" t="s">
        <v>3731</v>
      </c>
      <c r="C1307" s="85">
        <v>12</v>
      </c>
      <c r="D1307" s="85">
        <v>14765576</v>
      </c>
      <c r="E1307" s="85">
        <v>14849519</v>
      </c>
      <c r="F1307" s="85">
        <v>0</v>
      </c>
      <c r="G1307" s="85">
        <v>0</v>
      </c>
      <c r="H1307" s="85" t="s">
        <v>2325</v>
      </c>
    </row>
    <row r="1308" spans="1:8">
      <c r="A1308" s="85" t="s">
        <v>3754</v>
      </c>
      <c r="B1308" s="85" t="s">
        <v>3731</v>
      </c>
      <c r="C1308" s="85">
        <v>12</v>
      </c>
      <c r="D1308" s="85">
        <v>14957584</v>
      </c>
      <c r="E1308" s="85">
        <v>14967116</v>
      </c>
      <c r="F1308" s="85">
        <v>0</v>
      </c>
      <c r="G1308" s="85">
        <v>0</v>
      </c>
      <c r="H1308" s="85" t="s">
        <v>2325</v>
      </c>
    </row>
    <row r="1309" spans="1:8">
      <c r="A1309" s="85" t="s">
        <v>3755</v>
      </c>
      <c r="B1309" s="85" t="s">
        <v>3731</v>
      </c>
      <c r="C1309" s="85">
        <v>12</v>
      </c>
      <c r="D1309" s="85">
        <v>14978503</v>
      </c>
      <c r="E1309" s="85">
        <v>14996429</v>
      </c>
      <c r="F1309" s="85">
        <v>0</v>
      </c>
      <c r="G1309" s="85">
        <v>0</v>
      </c>
      <c r="H1309" s="85" t="s">
        <v>2325</v>
      </c>
    </row>
    <row r="1310" spans="1:8">
      <c r="A1310" s="85" t="s">
        <v>3756</v>
      </c>
      <c r="B1310" s="85" t="s">
        <v>3731</v>
      </c>
      <c r="C1310" s="85">
        <v>12</v>
      </c>
      <c r="D1310" s="85">
        <v>15066969</v>
      </c>
      <c r="E1310" s="85">
        <v>15092016</v>
      </c>
      <c r="F1310" s="85">
        <v>0</v>
      </c>
      <c r="G1310" s="85">
        <v>0</v>
      </c>
      <c r="H1310" s="85" t="s">
        <v>2325</v>
      </c>
    </row>
    <row r="1311" spans="1:8">
      <c r="A1311" s="85" t="s">
        <v>3757</v>
      </c>
      <c r="B1311" s="85" t="s">
        <v>3731</v>
      </c>
      <c r="C1311" s="85">
        <v>12</v>
      </c>
      <c r="D1311" s="85">
        <v>15094951</v>
      </c>
      <c r="E1311" s="85">
        <v>15114662</v>
      </c>
      <c r="F1311" s="85">
        <v>0</v>
      </c>
      <c r="G1311" s="85">
        <v>0</v>
      </c>
      <c r="H1311" s="85" t="s">
        <v>2325</v>
      </c>
    </row>
    <row r="1312" spans="1:8">
      <c r="A1312" s="85" t="s">
        <v>3758</v>
      </c>
      <c r="B1312" s="85" t="s">
        <v>3731</v>
      </c>
      <c r="C1312" s="85">
        <v>12</v>
      </c>
      <c r="D1312" s="85">
        <v>15125956</v>
      </c>
      <c r="E1312" s="85">
        <v>15134799</v>
      </c>
      <c r="F1312" s="85">
        <v>0</v>
      </c>
      <c r="G1312" s="85">
        <v>0</v>
      </c>
      <c r="H1312" s="85" t="s">
        <v>2325</v>
      </c>
    </row>
    <row r="1313" spans="1:8">
      <c r="A1313" s="85" t="s">
        <v>3759</v>
      </c>
      <c r="B1313" s="85" t="s">
        <v>3731</v>
      </c>
      <c r="C1313" s="85">
        <v>12</v>
      </c>
      <c r="D1313" s="85">
        <v>15260717</v>
      </c>
      <c r="E1313" s="85">
        <v>15501609</v>
      </c>
      <c r="F1313" s="85">
        <v>0</v>
      </c>
      <c r="G1313" s="85">
        <v>0</v>
      </c>
      <c r="H1313" s="85" t="s">
        <v>2325</v>
      </c>
    </row>
    <row r="1314" spans="1:8">
      <c r="A1314" s="85" t="s">
        <v>3760</v>
      </c>
      <c r="B1314" s="85" t="s">
        <v>3731</v>
      </c>
      <c r="C1314" s="85">
        <v>12</v>
      </c>
      <c r="D1314" s="85">
        <v>15475331</v>
      </c>
      <c r="E1314" s="85">
        <v>15750333</v>
      </c>
      <c r="F1314" s="85">
        <v>0</v>
      </c>
      <c r="G1314" s="85">
        <v>0</v>
      </c>
      <c r="H1314" s="85" t="s">
        <v>2325</v>
      </c>
    </row>
    <row r="1315" spans="1:8">
      <c r="A1315" s="85" t="s">
        <v>3761</v>
      </c>
      <c r="B1315" s="85" t="s">
        <v>3731</v>
      </c>
      <c r="C1315" s="85">
        <v>12</v>
      </c>
      <c r="D1315" s="85">
        <v>16064106</v>
      </c>
      <c r="E1315" s="85">
        <v>16190220</v>
      </c>
      <c r="F1315" s="85">
        <v>0</v>
      </c>
      <c r="G1315" s="85">
        <v>0</v>
      </c>
      <c r="H1315" s="85" t="s">
        <v>2325</v>
      </c>
    </row>
    <row r="1316" spans="1:8">
      <c r="A1316" s="85" t="s">
        <v>3762</v>
      </c>
      <c r="B1316" s="85" t="s">
        <v>3516</v>
      </c>
      <c r="C1316" s="85">
        <v>12</v>
      </c>
      <c r="D1316" s="85">
        <v>21590549</v>
      </c>
      <c r="E1316" s="85">
        <v>21623300</v>
      </c>
      <c r="F1316" s="85">
        <v>0</v>
      </c>
      <c r="G1316" s="85">
        <v>162</v>
      </c>
      <c r="H1316" s="85" t="s">
        <v>2329</v>
      </c>
    </row>
    <row r="1317" spans="1:8">
      <c r="A1317" s="85" t="s">
        <v>3763</v>
      </c>
      <c r="B1317" s="85" t="s">
        <v>3764</v>
      </c>
      <c r="C1317" s="85">
        <v>12</v>
      </c>
      <c r="D1317" s="85">
        <v>45609770</v>
      </c>
      <c r="E1317" s="85">
        <v>45834187</v>
      </c>
      <c r="F1317" s="85">
        <v>0</v>
      </c>
      <c r="G1317" s="85">
        <v>0</v>
      </c>
      <c r="H1317" s="85" t="s">
        <v>2325</v>
      </c>
    </row>
    <row r="1318" spans="1:8">
      <c r="A1318" s="85" t="s">
        <v>3765</v>
      </c>
      <c r="B1318" s="85" t="s">
        <v>3764</v>
      </c>
      <c r="C1318" s="85">
        <v>12</v>
      </c>
      <c r="D1318" s="85">
        <v>46576846</v>
      </c>
      <c r="E1318" s="85">
        <v>46663800</v>
      </c>
      <c r="F1318" s="85">
        <v>0</v>
      </c>
      <c r="G1318" s="85">
        <v>0</v>
      </c>
      <c r="H1318" s="85" t="s">
        <v>2325</v>
      </c>
    </row>
    <row r="1319" spans="1:8">
      <c r="A1319" s="85" t="s">
        <v>3766</v>
      </c>
      <c r="B1319" s="85" t="s">
        <v>3764</v>
      </c>
      <c r="C1319" s="85">
        <v>12</v>
      </c>
      <c r="D1319" s="85">
        <v>48057070</v>
      </c>
      <c r="E1319" s="85">
        <v>48099844</v>
      </c>
      <c r="F1319" s="85">
        <v>0</v>
      </c>
      <c r="G1319" s="85">
        <v>0</v>
      </c>
      <c r="H1319" s="85" t="s">
        <v>2325</v>
      </c>
    </row>
    <row r="1320" spans="1:8">
      <c r="A1320" s="85" t="s">
        <v>3767</v>
      </c>
      <c r="B1320" s="85" t="s">
        <v>3764</v>
      </c>
      <c r="C1320" s="85">
        <v>12</v>
      </c>
      <c r="D1320" s="85">
        <v>48103517</v>
      </c>
      <c r="E1320" s="85">
        <v>48119350</v>
      </c>
      <c r="F1320" s="85">
        <v>0</v>
      </c>
      <c r="G1320" s="85">
        <v>0</v>
      </c>
      <c r="H1320" s="85" t="s">
        <v>2325</v>
      </c>
    </row>
    <row r="1321" spans="1:8">
      <c r="A1321" s="85" t="s">
        <v>3768</v>
      </c>
      <c r="B1321" s="85" t="s">
        <v>3764</v>
      </c>
      <c r="C1321" s="85">
        <v>12</v>
      </c>
      <c r="D1321" s="85">
        <v>48128455</v>
      </c>
      <c r="E1321" s="85">
        <v>48164823</v>
      </c>
      <c r="F1321" s="85">
        <v>0</v>
      </c>
      <c r="G1321" s="85">
        <v>0</v>
      </c>
      <c r="H1321" s="85" t="s">
        <v>2325</v>
      </c>
    </row>
    <row r="1322" spans="1:8">
      <c r="A1322" s="85" t="s">
        <v>3769</v>
      </c>
      <c r="B1322" s="85" t="s">
        <v>3764</v>
      </c>
      <c r="C1322" s="85">
        <v>12</v>
      </c>
      <c r="D1322" s="85">
        <v>48176505</v>
      </c>
      <c r="E1322" s="85">
        <v>48226915</v>
      </c>
      <c r="F1322" s="85">
        <v>0</v>
      </c>
      <c r="G1322" s="85">
        <v>0</v>
      </c>
      <c r="H1322" s="85" t="s">
        <v>2325</v>
      </c>
    </row>
    <row r="1323" spans="1:8">
      <c r="A1323" s="85" t="s">
        <v>3770</v>
      </c>
      <c r="B1323" s="85" t="s">
        <v>3764</v>
      </c>
      <c r="C1323" s="85">
        <v>12</v>
      </c>
      <c r="D1323" s="85">
        <v>48178706</v>
      </c>
      <c r="E1323" s="85">
        <v>48179787</v>
      </c>
      <c r="F1323" s="85">
        <v>0</v>
      </c>
      <c r="G1323" s="85">
        <v>0</v>
      </c>
      <c r="H1323" s="85" t="s">
        <v>2325</v>
      </c>
    </row>
    <row r="1324" spans="1:8">
      <c r="A1324" s="85" t="s">
        <v>3771</v>
      </c>
      <c r="B1324" s="85" t="s">
        <v>3764</v>
      </c>
      <c r="C1324" s="85">
        <v>12</v>
      </c>
      <c r="D1324" s="85">
        <v>48235320</v>
      </c>
      <c r="E1324" s="85">
        <v>48336831</v>
      </c>
      <c r="F1324" s="85">
        <v>0</v>
      </c>
      <c r="G1324" s="85">
        <v>0</v>
      </c>
      <c r="H1324" s="85" t="s">
        <v>2325</v>
      </c>
    </row>
    <row r="1325" spans="1:8">
      <c r="A1325" s="85" t="s">
        <v>3772</v>
      </c>
      <c r="B1325" s="85" t="s">
        <v>3764</v>
      </c>
      <c r="C1325" s="85">
        <v>12</v>
      </c>
      <c r="D1325" s="85">
        <v>48357352</v>
      </c>
      <c r="E1325" s="85">
        <v>48362661</v>
      </c>
      <c r="F1325" s="85">
        <v>0</v>
      </c>
      <c r="G1325" s="85">
        <v>50</v>
      </c>
      <c r="H1325" s="85" t="s">
        <v>2325</v>
      </c>
    </row>
    <row r="1326" spans="1:8">
      <c r="A1326" s="85" t="s">
        <v>3773</v>
      </c>
      <c r="B1326" s="85" t="s">
        <v>3764</v>
      </c>
      <c r="C1326" s="85">
        <v>12</v>
      </c>
      <c r="D1326" s="85">
        <v>48366748</v>
      </c>
      <c r="E1326" s="85">
        <v>48398269</v>
      </c>
      <c r="F1326" s="85">
        <v>0</v>
      </c>
      <c r="G1326" s="85">
        <v>0</v>
      </c>
      <c r="H1326" s="85" t="s">
        <v>2325</v>
      </c>
    </row>
    <row r="1327" spans="1:8">
      <c r="A1327" s="85" t="s">
        <v>3774</v>
      </c>
      <c r="B1327" s="85" t="s">
        <v>3764</v>
      </c>
      <c r="C1327" s="85">
        <v>12</v>
      </c>
      <c r="D1327" s="85">
        <v>48413554</v>
      </c>
      <c r="E1327" s="85">
        <v>48419165</v>
      </c>
      <c r="F1327" s="85">
        <v>1</v>
      </c>
      <c r="G1327" s="85">
        <v>0</v>
      </c>
      <c r="H1327" s="85" t="s">
        <v>2325</v>
      </c>
    </row>
    <row r="1328" spans="1:8">
      <c r="A1328" s="85" t="s">
        <v>3775</v>
      </c>
      <c r="B1328" s="85" t="s">
        <v>3764</v>
      </c>
      <c r="C1328" s="85">
        <v>12</v>
      </c>
      <c r="D1328" s="85">
        <v>48436681</v>
      </c>
      <c r="E1328" s="85">
        <v>48500091</v>
      </c>
      <c r="F1328" s="85">
        <v>4</v>
      </c>
      <c r="G1328" s="85">
        <v>54</v>
      </c>
      <c r="H1328" s="85" t="s">
        <v>2325</v>
      </c>
    </row>
    <row r="1329" spans="1:8">
      <c r="A1329" s="85" t="s">
        <v>3776</v>
      </c>
      <c r="B1329" s="85" t="s">
        <v>3764</v>
      </c>
      <c r="C1329" s="85">
        <v>12</v>
      </c>
      <c r="D1329" s="85">
        <v>48498922</v>
      </c>
      <c r="E1329" s="85">
        <v>48540187</v>
      </c>
      <c r="F1329" s="85">
        <v>28</v>
      </c>
      <c r="G1329" s="85">
        <v>54</v>
      </c>
      <c r="H1329" s="85" t="s">
        <v>2325</v>
      </c>
    </row>
    <row r="1330" spans="1:8">
      <c r="A1330" s="85" t="s">
        <v>3777</v>
      </c>
      <c r="B1330" s="85" t="s">
        <v>3764</v>
      </c>
      <c r="C1330" s="85">
        <v>12</v>
      </c>
      <c r="D1330" s="85">
        <v>48541571</v>
      </c>
      <c r="E1330" s="85">
        <v>48574996</v>
      </c>
      <c r="F1330" s="85">
        <v>9</v>
      </c>
      <c r="G1330" s="85">
        <v>54</v>
      </c>
      <c r="H1330" s="85" t="s">
        <v>2325</v>
      </c>
    </row>
    <row r="1331" spans="1:8">
      <c r="A1331" s="85" t="s">
        <v>3778</v>
      </c>
      <c r="B1331" s="85" t="s">
        <v>3764</v>
      </c>
      <c r="C1331" s="85">
        <v>12</v>
      </c>
      <c r="D1331" s="85">
        <v>48577366</v>
      </c>
      <c r="E1331" s="85">
        <v>48579709</v>
      </c>
      <c r="F1331" s="85">
        <v>0</v>
      </c>
      <c r="G1331" s="85">
        <v>3</v>
      </c>
      <c r="H1331" s="85" t="s">
        <v>2325</v>
      </c>
    </row>
    <row r="1332" spans="1:8">
      <c r="A1332" s="85" t="s">
        <v>3779</v>
      </c>
      <c r="B1332" s="85" t="s">
        <v>3764</v>
      </c>
      <c r="C1332" s="85">
        <v>12</v>
      </c>
      <c r="D1332" s="85">
        <v>48592170</v>
      </c>
      <c r="E1332" s="85">
        <v>48595814</v>
      </c>
      <c r="F1332" s="85">
        <v>0</v>
      </c>
      <c r="G1332" s="85">
        <v>54</v>
      </c>
      <c r="H1332" s="85" t="s">
        <v>2325</v>
      </c>
    </row>
    <row r="1333" spans="1:8">
      <c r="A1333" s="85" t="s">
        <v>3780</v>
      </c>
      <c r="B1333" s="85" t="s">
        <v>3764</v>
      </c>
      <c r="C1333" s="85">
        <v>12</v>
      </c>
      <c r="D1333" s="85">
        <v>48596081</v>
      </c>
      <c r="E1333" s="85">
        <v>48597170</v>
      </c>
      <c r="F1333" s="85">
        <v>0</v>
      </c>
      <c r="G1333" s="85">
        <v>54</v>
      </c>
      <c r="H1333" s="85" t="s">
        <v>2325</v>
      </c>
    </row>
    <row r="1334" spans="1:8">
      <c r="A1334" s="85" t="s">
        <v>3781</v>
      </c>
      <c r="B1334" s="85" t="s">
        <v>3764</v>
      </c>
      <c r="C1334" s="85">
        <v>12</v>
      </c>
      <c r="D1334" s="85">
        <v>48722763</v>
      </c>
      <c r="E1334" s="85">
        <v>48724062</v>
      </c>
      <c r="F1334" s="85">
        <v>0</v>
      </c>
      <c r="G1334" s="85">
        <v>28</v>
      </c>
      <c r="H1334" s="85" t="s">
        <v>2325</v>
      </c>
    </row>
    <row r="1335" spans="1:8">
      <c r="A1335" s="85" t="s">
        <v>3782</v>
      </c>
      <c r="B1335" s="85" t="s">
        <v>3764</v>
      </c>
      <c r="C1335" s="85">
        <v>12</v>
      </c>
      <c r="D1335" s="85">
        <v>48733791</v>
      </c>
      <c r="E1335" s="85">
        <v>48745197</v>
      </c>
      <c r="F1335" s="85">
        <v>0</v>
      </c>
      <c r="G1335" s="85">
        <v>54</v>
      </c>
      <c r="H1335" s="85" t="s">
        <v>2325</v>
      </c>
    </row>
    <row r="1336" spans="1:8">
      <c r="A1336" s="85" t="s">
        <v>3783</v>
      </c>
      <c r="B1336" s="85" t="s">
        <v>3764</v>
      </c>
      <c r="C1336" s="85">
        <v>12</v>
      </c>
      <c r="D1336" s="85">
        <v>48759919</v>
      </c>
      <c r="E1336" s="85">
        <v>48761738</v>
      </c>
      <c r="F1336" s="85">
        <v>0</v>
      </c>
      <c r="G1336" s="85">
        <v>0</v>
      </c>
      <c r="H1336" s="85" t="s">
        <v>2325</v>
      </c>
    </row>
    <row r="1337" spans="1:8">
      <c r="A1337" s="85" t="s">
        <v>3784</v>
      </c>
      <c r="B1337" s="85" t="s">
        <v>3764</v>
      </c>
      <c r="C1337" s="85">
        <v>12</v>
      </c>
      <c r="D1337" s="85">
        <v>48866448</v>
      </c>
      <c r="E1337" s="85">
        <v>48866843</v>
      </c>
      <c r="F1337" s="85">
        <v>0</v>
      </c>
      <c r="G1337" s="85">
        <v>0</v>
      </c>
      <c r="H1337" s="85" t="s">
        <v>2325</v>
      </c>
    </row>
    <row r="1338" spans="1:8">
      <c r="A1338" s="85" t="s">
        <v>3785</v>
      </c>
      <c r="B1338" s="85" t="s">
        <v>3764</v>
      </c>
      <c r="C1338" s="85">
        <v>12</v>
      </c>
      <c r="D1338" s="85">
        <v>48876286</v>
      </c>
      <c r="E1338" s="85">
        <v>48890295</v>
      </c>
      <c r="F1338" s="85">
        <v>0</v>
      </c>
      <c r="G1338" s="85">
        <v>28</v>
      </c>
      <c r="H1338" s="85" t="s">
        <v>2325</v>
      </c>
    </row>
    <row r="1339" spans="1:8">
      <c r="A1339" s="85" t="s">
        <v>3786</v>
      </c>
      <c r="B1339" s="85" t="s">
        <v>3764</v>
      </c>
      <c r="C1339" s="85">
        <v>12</v>
      </c>
      <c r="D1339" s="85">
        <v>48901137</v>
      </c>
      <c r="E1339" s="85">
        <v>48923680</v>
      </c>
      <c r="F1339" s="85">
        <v>0</v>
      </c>
      <c r="G1339" s="85">
        <v>0</v>
      </c>
      <c r="H1339" s="85" t="s">
        <v>2325</v>
      </c>
    </row>
    <row r="1340" spans="1:8">
      <c r="A1340" s="85" t="s">
        <v>3787</v>
      </c>
      <c r="B1340" s="85" t="s">
        <v>3764</v>
      </c>
      <c r="C1340" s="85">
        <v>12</v>
      </c>
      <c r="D1340" s="85">
        <v>48961467</v>
      </c>
      <c r="E1340" s="85">
        <v>48963849</v>
      </c>
      <c r="F1340" s="85">
        <v>0</v>
      </c>
      <c r="G1340" s="85">
        <v>0</v>
      </c>
      <c r="H1340" s="85" t="s">
        <v>2325</v>
      </c>
    </row>
    <row r="1341" spans="1:8">
      <c r="A1341" s="85" t="s">
        <v>3788</v>
      </c>
      <c r="B1341" s="85" t="s">
        <v>3764</v>
      </c>
      <c r="C1341" s="85">
        <v>12</v>
      </c>
      <c r="D1341" s="85">
        <v>49047184</v>
      </c>
      <c r="E1341" s="85">
        <v>49076021</v>
      </c>
      <c r="F1341" s="85">
        <v>0</v>
      </c>
      <c r="G1341" s="85">
        <v>0</v>
      </c>
      <c r="H1341" s="85" t="s">
        <v>2325</v>
      </c>
    </row>
    <row r="1342" spans="1:8">
      <c r="A1342" s="85" t="s">
        <v>3789</v>
      </c>
      <c r="B1342" s="85" t="s">
        <v>3764</v>
      </c>
      <c r="C1342" s="85">
        <v>12</v>
      </c>
      <c r="D1342" s="85">
        <v>49082247</v>
      </c>
      <c r="E1342" s="85">
        <v>49110681</v>
      </c>
      <c r="F1342" s="85">
        <v>0</v>
      </c>
      <c r="G1342" s="85">
        <v>0</v>
      </c>
      <c r="H1342" s="85" t="s">
        <v>2325</v>
      </c>
    </row>
    <row r="1343" spans="1:8">
      <c r="A1343" s="85" t="s">
        <v>3790</v>
      </c>
      <c r="B1343" s="85" t="s">
        <v>3791</v>
      </c>
      <c r="C1343" s="85">
        <v>12</v>
      </c>
      <c r="D1343" s="85">
        <v>49121218</v>
      </c>
      <c r="E1343" s="85">
        <v>49159569</v>
      </c>
      <c r="F1343" s="85">
        <v>0</v>
      </c>
      <c r="G1343" s="85">
        <v>0</v>
      </c>
      <c r="H1343" s="85" t="s">
        <v>2325</v>
      </c>
    </row>
    <row r="1344" spans="1:8">
      <c r="A1344" s="85" t="s">
        <v>3792</v>
      </c>
      <c r="B1344" s="85" t="s">
        <v>3793</v>
      </c>
      <c r="C1344" s="85">
        <v>12</v>
      </c>
      <c r="D1344" s="85">
        <v>49207577</v>
      </c>
      <c r="E1344" s="85">
        <v>49222724</v>
      </c>
      <c r="F1344" s="85">
        <v>0</v>
      </c>
      <c r="G1344" s="85">
        <v>31</v>
      </c>
      <c r="H1344" s="85" t="s">
        <v>2325</v>
      </c>
    </row>
    <row r="1345" spans="1:8">
      <c r="A1345" s="85" t="s">
        <v>3794</v>
      </c>
      <c r="B1345" s="85" t="s">
        <v>3793</v>
      </c>
      <c r="C1345" s="85">
        <v>12</v>
      </c>
      <c r="D1345" s="85">
        <v>49223547</v>
      </c>
      <c r="E1345" s="85">
        <v>49246625</v>
      </c>
      <c r="F1345" s="85">
        <v>0</v>
      </c>
      <c r="G1345" s="85">
        <v>0</v>
      </c>
      <c r="H1345" s="85" t="s">
        <v>2325</v>
      </c>
    </row>
    <row r="1346" spans="1:8">
      <c r="A1346" s="85" t="s">
        <v>3795</v>
      </c>
      <c r="B1346" s="85" t="s">
        <v>3793</v>
      </c>
      <c r="C1346" s="85">
        <v>12</v>
      </c>
      <c r="D1346" s="85">
        <v>49250928</v>
      </c>
      <c r="E1346" s="85">
        <v>49259681</v>
      </c>
      <c r="F1346" s="85">
        <v>0</v>
      </c>
      <c r="G1346" s="85">
        <v>0</v>
      </c>
      <c r="H1346" s="85" t="s">
        <v>2325</v>
      </c>
    </row>
    <row r="1347" spans="1:8">
      <c r="A1347" s="85" t="s">
        <v>3796</v>
      </c>
      <c r="B1347" s="85" t="s">
        <v>3793</v>
      </c>
      <c r="C1347" s="85">
        <v>12</v>
      </c>
      <c r="D1347" s="85">
        <v>49297286</v>
      </c>
      <c r="E1347" s="85">
        <v>49351148</v>
      </c>
      <c r="F1347" s="85">
        <v>0</v>
      </c>
      <c r="G1347" s="85">
        <v>0</v>
      </c>
      <c r="H1347" s="85" t="s">
        <v>2325</v>
      </c>
    </row>
    <row r="1348" spans="1:8">
      <c r="A1348" s="85" t="s">
        <v>3797</v>
      </c>
      <c r="B1348" s="85" t="s">
        <v>3793</v>
      </c>
      <c r="C1348" s="85">
        <v>12</v>
      </c>
      <c r="D1348" s="85">
        <v>49297893</v>
      </c>
      <c r="E1348" s="85">
        <v>49325623</v>
      </c>
      <c r="F1348" s="85">
        <v>0</v>
      </c>
      <c r="G1348" s="85">
        <v>34</v>
      </c>
      <c r="H1348" s="85" t="s">
        <v>2329</v>
      </c>
    </row>
    <row r="1349" spans="1:8">
      <c r="A1349" s="85" t="s">
        <v>3798</v>
      </c>
      <c r="B1349" s="85" t="s">
        <v>3793</v>
      </c>
      <c r="C1349" s="85">
        <v>12</v>
      </c>
      <c r="D1349" s="85">
        <v>49315301</v>
      </c>
      <c r="E1349" s="85">
        <v>49320257</v>
      </c>
      <c r="F1349" s="85">
        <v>0</v>
      </c>
      <c r="G1349" s="85">
        <v>17</v>
      </c>
      <c r="H1349" s="85" t="s">
        <v>2325</v>
      </c>
    </row>
    <row r="1350" spans="1:8">
      <c r="A1350" s="85" t="s">
        <v>3799</v>
      </c>
      <c r="B1350" s="85" t="s">
        <v>3793</v>
      </c>
      <c r="C1350" s="85">
        <v>12</v>
      </c>
      <c r="D1350" s="85">
        <v>49315767</v>
      </c>
      <c r="E1350" s="85">
        <v>49333446</v>
      </c>
      <c r="F1350" s="85">
        <v>0</v>
      </c>
      <c r="G1350" s="85">
        <v>0</v>
      </c>
      <c r="H1350" s="85" t="s">
        <v>2325</v>
      </c>
    </row>
    <row r="1351" spans="1:8">
      <c r="A1351" s="85" t="s">
        <v>3800</v>
      </c>
      <c r="B1351" s="85" t="s">
        <v>3793</v>
      </c>
      <c r="C1351" s="85">
        <v>12</v>
      </c>
      <c r="D1351" s="85">
        <v>49329506</v>
      </c>
      <c r="E1351" s="85">
        <v>49351334</v>
      </c>
      <c r="F1351" s="85">
        <v>0</v>
      </c>
      <c r="G1351" s="85">
        <v>2</v>
      </c>
      <c r="H1351" s="85" t="s">
        <v>2325</v>
      </c>
    </row>
    <row r="1352" spans="1:8">
      <c r="A1352" s="85" t="s">
        <v>3801</v>
      </c>
      <c r="B1352" s="85" t="s">
        <v>3793</v>
      </c>
      <c r="C1352" s="85">
        <v>12</v>
      </c>
      <c r="D1352" s="85">
        <v>49359123</v>
      </c>
      <c r="E1352" s="85">
        <v>49365546</v>
      </c>
      <c r="F1352" s="85">
        <v>0</v>
      </c>
      <c r="G1352" s="85">
        <v>24</v>
      </c>
      <c r="H1352" s="85" t="s">
        <v>2325</v>
      </c>
    </row>
    <row r="1353" spans="1:8">
      <c r="A1353" s="85" t="s">
        <v>3802</v>
      </c>
      <c r="B1353" s="85" t="s">
        <v>3793</v>
      </c>
      <c r="C1353" s="85">
        <v>12</v>
      </c>
      <c r="D1353" s="85">
        <v>49372398</v>
      </c>
      <c r="E1353" s="85">
        <v>49375459</v>
      </c>
      <c r="F1353" s="85">
        <v>0</v>
      </c>
      <c r="G1353" s="85">
        <v>0</v>
      </c>
      <c r="H1353" s="85" t="s">
        <v>2325</v>
      </c>
    </row>
    <row r="1354" spans="1:8">
      <c r="A1354" s="85" t="s">
        <v>3803</v>
      </c>
      <c r="B1354" s="85" t="s">
        <v>3793</v>
      </c>
      <c r="C1354" s="85">
        <v>12</v>
      </c>
      <c r="D1354" s="85">
        <v>49388932</v>
      </c>
      <c r="E1354" s="85">
        <v>49393092</v>
      </c>
      <c r="F1354" s="85">
        <v>8</v>
      </c>
      <c r="G1354" s="85">
        <v>34</v>
      </c>
      <c r="H1354" s="85" t="s">
        <v>2325</v>
      </c>
    </row>
    <row r="1355" spans="1:8">
      <c r="A1355" s="85" t="s">
        <v>3804</v>
      </c>
      <c r="B1355" s="85" t="s">
        <v>3793</v>
      </c>
      <c r="C1355" s="85">
        <v>12</v>
      </c>
      <c r="D1355" s="85">
        <v>49396057</v>
      </c>
      <c r="E1355" s="85">
        <v>49412980</v>
      </c>
      <c r="F1355" s="85">
        <v>18</v>
      </c>
      <c r="G1355" s="85">
        <v>34</v>
      </c>
      <c r="H1355" s="85" t="s">
        <v>2325</v>
      </c>
    </row>
    <row r="1356" spans="1:8">
      <c r="A1356" s="85" t="s">
        <v>3805</v>
      </c>
      <c r="B1356" s="85" t="s">
        <v>3793</v>
      </c>
      <c r="C1356" s="85">
        <v>12</v>
      </c>
      <c r="D1356" s="85">
        <v>49412758</v>
      </c>
      <c r="E1356" s="85">
        <v>49453557</v>
      </c>
      <c r="F1356" s="85">
        <v>19</v>
      </c>
      <c r="G1356" s="85">
        <v>0</v>
      </c>
      <c r="H1356" s="85" t="s">
        <v>2325</v>
      </c>
    </row>
    <row r="1357" spans="1:8">
      <c r="A1357" s="85" t="s">
        <v>3806</v>
      </c>
      <c r="B1357" s="85" t="s">
        <v>3793</v>
      </c>
      <c r="C1357" s="85">
        <v>12</v>
      </c>
      <c r="D1357" s="85">
        <v>49458468</v>
      </c>
      <c r="E1357" s="85">
        <v>49463808</v>
      </c>
      <c r="F1357" s="85">
        <v>14</v>
      </c>
      <c r="G1357" s="85">
        <v>34</v>
      </c>
      <c r="H1357" s="85" t="s">
        <v>2329</v>
      </c>
    </row>
    <row r="1358" spans="1:8">
      <c r="A1358" s="85" t="s">
        <v>3807</v>
      </c>
      <c r="B1358" s="85" t="s">
        <v>3793</v>
      </c>
      <c r="C1358" s="85">
        <v>12</v>
      </c>
      <c r="D1358" s="85">
        <v>49483204</v>
      </c>
      <c r="E1358" s="85">
        <v>49488602</v>
      </c>
      <c r="F1358" s="85">
        <v>7</v>
      </c>
      <c r="G1358" s="85">
        <v>34</v>
      </c>
      <c r="H1358" s="85" t="s">
        <v>2325</v>
      </c>
    </row>
    <row r="1359" spans="1:8">
      <c r="A1359" s="85" t="s">
        <v>3808</v>
      </c>
      <c r="B1359" s="85" t="s">
        <v>3793</v>
      </c>
      <c r="C1359" s="85">
        <v>12</v>
      </c>
      <c r="D1359" s="85">
        <v>49490919</v>
      </c>
      <c r="E1359" s="85">
        <v>49504683</v>
      </c>
      <c r="F1359" s="85">
        <v>0</v>
      </c>
      <c r="G1359" s="85">
        <v>34</v>
      </c>
      <c r="H1359" s="85" t="s">
        <v>2329</v>
      </c>
    </row>
    <row r="1360" spans="1:8">
      <c r="A1360" s="85" t="s">
        <v>3809</v>
      </c>
      <c r="B1360" s="85" t="s">
        <v>3793</v>
      </c>
      <c r="C1360" s="85">
        <v>12</v>
      </c>
      <c r="D1360" s="85">
        <v>49521565</v>
      </c>
      <c r="E1360" s="85">
        <v>49525180</v>
      </c>
      <c r="F1360" s="85">
        <v>0</v>
      </c>
      <c r="G1360" s="85">
        <v>32</v>
      </c>
      <c r="H1360" s="85" t="s">
        <v>2325</v>
      </c>
    </row>
    <row r="1361" spans="1:8">
      <c r="A1361" s="85" t="s">
        <v>3810</v>
      </c>
      <c r="B1361" s="85" t="s">
        <v>3793</v>
      </c>
      <c r="C1361" s="85">
        <v>12</v>
      </c>
      <c r="D1361" s="85">
        <v>49578579</v>
      </c>
      <c r="E1361" s="85">
        <v>49583107</v>
      </c>
      <c r="F1361" s="85">
        <v>0</v>
      </c>
      <c r="G1361" s="85">
        <v>0</v>
      </c>
      <c r="H1361" s="85" t="s">
        <v>2325</v>
      </c>
    </row>
    <row r="1362" spans="1:8">
      <c r="A1362" s="85" t="s">
        <v>3811</v>
      </c>
      <c r="B1362" s="85" t="s">
        <v>3793</v>
      </c>
      <c r="C1362" s="85">
        <v>12</v>
      </c>
      <c r="D1362" s="85">
        <v>49582519</v>
      </c>
      <c r="E1362" s="85">
        <v>49667114</v>
      </c>
      <c r="F1362" s="85">
        <v>0</v>
      </c>
      <c r="G1362" s="85">
        <v>6</v>
      </c>
      <c r="H1362" s="85" t="s">
        <v>2325</v>
      </c>
    </row>
    <row r="1363" spans="1:8">
      <c r="A1363" s="85" t="s">
        <v>3812</v>
      </c>
      <c r="B1363" s="85" t="s">
        <v>3793</v>
      </c>
      <c r="C1363" s="85">
        <v>12</v>
      </c>
      <c r="D1363" s="85">
        <v>49717019</v>
      </c>
      <c r="E1363" s="85">
        <v>49725514</v>
      </c>
      <c r="F1363" s="85">
        <v>0</v>
      </c>
      <c r="G1363" s="85">
        <v>0</v>
      </c>
      <c r="H1363" s="85" t="s">
        <v>2325</v>
      </c>
    </row>
    <row r="1364" spans="1:8">
      <c r="A1364" s="85" t="s">
        <v>3813</v>
      </c>
      <c r="B1364" s="85" t="s">
        <v>3793</v>
      </c>
      <c r="C1364" s="85">
        <v>12</v>
      </c>
      <c r="D1364" s="85">
        <v>49726200</v>
      </c>
      <c r="E1364" s="85">
        <v>49730971</v>
      </c>
      <c r="F1364" s="85">
        <v>0</v>
      </c>
      <c r="G1364" s="85">
        <v>18</v>
      </c>
      <c r="H1364" s="85" t="s">
        <v>2325</v>
      </c>
    </row>
    <row r="1365" spans="1:8">
      <c r="A1365" s="85" t="s">
        <v>3814</v>
      </c>
      <c r="B1365" s="85" t="s">
        <v>3793</v>
      </c>
      <c r="C1365" s="85">
        <v>12</v>
      </c>
      <c r="D1365" s="85">
        <v>49740700</v>
      </c>
      <c r="E1365" s="85">
        <v>49751309</v>
      </c>
      <c r="F1365" s="85">
        <v>0</v>
      </c>
      <c r="G1365" s="85">
        <v>0</v>
      </c>
      <c r="H1365" s="85" t="s">
        <v>2325</v>
      </c>
    </row>
    <row r="1366" spans="1:8">
      <c r="A1366" s="85" t="s">
        <v>3815</v>
      </c>
      <c r="B1366" s="85" t="s">
        <v>3793</v>
      </c>
      <c r="C1366" s="85">
        <v>12</v>
      </c>
      <c r="D1366" s="85">
        <v>49760367</v>
      </c>
      <c r="E1366" s="85">
        <v>49921205</v>
      </c>
      <c r="F1366" s="85">
        <v>0</v>
      </c>
      <c r="G1366" s="85">
        <v>0</v>
      </c>
      <c r="H1366" s="85" t="s">
        <v>2325</v>
      </c>
    </row>
    <row r="1367" spans="1:8">
      <c r="A1367" s="85" t="s">
        <v>3816</v>
      </c>
      <c r="B1367" s="85" t="s">
        <v>3793</v>
      </c>
      <c r="C1367" s="85">
        <v>12</v>
      </c>
      <c r="D1367" s="85">
        <v>50184929</v>
      </c>
      <c r="E1367" s="85">
        <v>50222533</v>
      </c>
      <c r="F1367" s="85">
        <v>0</v>
      </c>
      <c r="G1367" s="85">
        <v>0</v>
      </c>
      <c r="H1367" s="85" t="s">
        <v>2325</v>
      </c>
    </row>
    <row r="1368" spans="1:8">
      <c r="A1368" s="85" t="s">
        <v>3817</v>
      </c>
      <c r="B1368" s="85" t="s">
        <v>3818</v>
      </c>
      <c r="C1368" s="85">
        <v>12</v>
      </c>
      <c r="D1368" s="85">
        <v>53689075</v>
      </c>
      <c r="E1368" s="85">
        <v>53693234</v>
      </c>
      <c r="F1368" s="85">
        <v>0</v>
      </c>
      <c r="G1368" s="85">
        <v>0</v>
      </c>
      <c r="H1368" s="85" t="s">
        <v>2325</v>
      </c>
    </row>
    <row r="1369" spans="1:8">
      <c r="A1369" s="85" t="s">
        <v>3819</v>
      </c>
      <c r="B1369" s="85" t="s">
        <v>3818</v>
      </c>
      <c r="C1369" s="85">
        <v>12</v>
      </c>
      <c r="D1369" s="85">
        <v>53693470</v>
      </c>
      <c r="E1369" s="85">
        <v>53700961</v>
      </c>
      <c r="F1369" s="85">
        <v>0</v>
      </c>
      <c r="G1369" s="85">
        <v>0</v>
      </c>
      <c r="H1369" s="85" t="s">
        <v>2325</v>
      </c>
    </row>
    <row r="1370" spans="1:8">
      <c r="A1370" s="85" t="s">
        <v>3820</v>
      </c>
      <c r="B1370" s="85" t="s">
        <v>3818</v>
      </c>
      <c r="C1370" s="85">
        <v>12</v>
      </c>
      <c r="D1370" s="85">
        <v>53701240</v>
      </c>
      <c r="E1370" s="85">
        <v>53718648</v>
      </c>
      <c r="F1370" s="85">
        <v>0</v>
      </c>
      <c r="G1370" s="85">
        <v>0</v>
      </c>
      <c r="H1370" s="85" t="s">
        <v>2325</v>
      </c>
    </row>
    <row r="1371" spans="1:8">
      <c r="A1371" s="85" t="s">
        <v>3821</v>
      </c>
      <c r="B1371" s="85" t="s">
        <v>3818</v>
      </c>
      <c r="C1371" s="85">
        <v>12</v>
      </c>
      <c r="D1371" s="85">
        <v>54624724</v>
      </c>
      <c r="E1371" s="85">
        <v>54673886</v>
      </c>
      <c r="F1371" s="85">
        <v>0</v>
      </c>
      <c r="G1371" s="85">
        <v>0</v>
      </c>
      <c r="H1371" s="85" t="s">
        <v>2325</v>
      </c>
    </row>
    <row r="1372" spans="1:8">
      <c r="A1372" s="85" t="s">
        <v>3822</v>
      </c>
      <c r="B1372" s="85" t="s">
        <v>3818</v>
      </c>
      <c r="C1372" s="85">
        <v>12</v>
      </c>
      <c r="D1372" s="85">
        <v>54673977</v>
      </c>
      <c r="E1372" s="85">
        <v>54680872</v>
      </c>
      <c r="F1372" s="85">
        <v>0</v>
      </c>
      <c r="G1372" s="85">
        <v>0</v>
      </c>
      <c r="H1372" s="85" t="s">
        <v>2325</v>
      </c>
    </row>
    <row r="1373" spans="1:8">
      <c r="A1373" s="85" t="s">
        <v>3823</v>
      </c>
      <c r="B1373" s="85" t="s">
        <v>3818</v>
      </c>
      <c r="C1373" s="85">
        <v>12</v>
      </c>
      <c r="D1373" s="85">
        <v>54789045</v>
      </c>
      <c r="E1373" s="85">
        <v>54813244</v>
      </c>
      <c r="F1373" s="85">
        <v>0</v>
      </c>
      <c r="G1373" s="85">
        <v>0</v>
      </c>
      <c r="H1373" s="85" t="s">
        <v>2325</v>
      </c>
    </row>
    <row r="1374" spans="1:8">
      <c r="A1374" s="85" t="s">
        <v>3824</v>
      </c>
      <c r="B1374" s="85" t="s">
        <v>3818</v>
      </c>
      <c r="C1374" s="85">
        <v>12</v>
      </c>
      <c r="D1374" s="85">
        <v>54849734</v>
      </c>
      <c r="E1374" s="85">
        <v>54867386</v>
      </c>
      <c r="F1374" s="85">
        <v>0</v>
      </c>
      <c r="G1374" s="85">
        <v>0</v>
      </c>
      <c r="H1374" s="85" t="s">
        <v>2325</v>
      </c>
    </row>
    <row r="1375" spans="1:8">
      <c r="A1375" s="85" t="s">
        <v>3825</v>
      </c>
      <c r="B1375" s="85" t="s">
        <v>3826</v>
      </c>
      <c r="C1375" s="85">
        <v>12</v>
      </c>
      <c r="D1375" s="85">
        <v>55341802</v>
      </c>
      <c r="E1375" s="85">
        <v>55378530</v>
      </c>
      <c r="F1375" s="85">
        <v>0</v>
      </c>
      <c r="G1375" s="85">
        <v>0</v>
      </c>
      <c r="H1375" s="85" t="s">
        <v>2325</v>
      </c>
    </row>
    <row r="1376" spans="1:8">
      <c r="A1376" s="85" t="s">
        <v>3827</v>
      </c>
      <c r="B1376" s="85" t="s">
        <v>3818</v>
      </c>
      <c r="C1376" s="85">
        <v>12</v>
      </c>
      <c r="D1376" s="85">
        <v>56078352</v>
      </c>
      <c r="E1376" s="85">
        <v>56109827</v>
      </c>
      <c r="F1376" s="85">
        <v>0</v>
      </c>
      <c r="G1376" s="85">
        <v>0</v>
      </c>
      <c r="H1376" s="85" t="s">
        <v>2325</v>
      </c>
    </row>
    <row r="1377" spans="1:8">
      <c r="A1377" s="85" t="s">
        <v>3828</v>
      </c>
      <c r="B1377" s="85" t="s">
        <v>3818</v>
      </c>
      <c r="C1377" s="85">
        <v>12</v>
      </c>
      <c r="D1377" s="85">
        <v>56109820</v>
      </c>
      <c r="E1377" s="85">
        <v>56118487</v>
      </c>
      <c r="F1377" s="85">
        <v>0</v>
      </c>
      <c r="G1377" s="85">
        <v>0</v>
      </c>
      <c r="H1377" s="85" t="s">
        <v>2325</v>
      </c>
    </row>
    <row r="1378" spans="1:8">
      <c r="A1378" s="85" t="s">
        <v>3829</v>
      </c>
      <c r="B1378" s="85" t="s">
        <v>3818</v>
      </c>
      <c r="C1378" s="85">
        <v>12</v>
      </c>
      <c r="D1378" s="85">
        <v>56109820</v>
      </c>
      <c r="E1378" s="85">
        <v>56113871</v>
      </c>
      <c r="F1378" s="85">
        <v>0</v>
      </c>
      <c r="G1378" s="85">
        <v>0</v>
      </c>
      <c r="H1378" s="85" t="s">
        <v>2325</v>
      </c>
    </row>
    <row r="1379" spans="1:8">
      <c r="A1379" s="85" t="s">
        <v>3830</v>
      </c>
      <c r="B1379" s="85" t="s">
        <v>3818</v>
      </c>
      <c r="C1379" s="85">
        <v>12</v>
      </c>
      <c r="D1379" s="85">
        <v>56114151</v>
      </c>
      <c r="E1379" s="85">
        <v>56118489</v>
      </c>
      <c r="F1379" s="85">
        <v>0</v>
      </c>
      <c r="G1379" s="85">
        <v>0</v>
      </c>
      <c r="H1379" s="85" t="s">
        <v>2325</v>
      </c>
    </row>
    <row r="1380" spans="1:8">
      <c r="A1380" s="85" t="s">
        <v>3831</v>
      </c>
      <c r="B1380" s="85" t="s">
        <v>3818</v>
      </c>
      <c r="C1380" s="85">
        <v>12</v>
      </c>
      <c r="D1380" s="85">
        <v>56119107</v>
      </c>
      <c r="E1380" s="85">
        <v>56123491</v>
      </c>
      <c r="F1380" s="85">
        <v>0</v>
      </c>
      <c r="G1380" s="85">
        <v>0</v>
      </c>
      <c r="H1380" s="85" t="s">
        <v>2325</v>
      </c>
    </row>
    <row r="1381" spans="1:8">
      <c r="A1381" s="85" t="s">
        <v>3832</v>
      </c>
      <c r="B1381" s="85" t="s">
        <v>3818</v>
      </c>
      <c r="C1381" s="85">
        <v>12</v>
      </c>
      <c r="D1381" s="85">
        <v>56137064</v>
      </c>
      <c r="E1381" s="85">
        <v>56150911</v>
      </c>
      <c r="F1381" s="85">
        <v>0</v>
      </c>
      <c r="G1381" s="85">
        <v>38</v>
      </c>
      <c r="H1381" s="85" t="s">
        <v>2325</v>
      </c>
    </row>
    <row r="1382" spans="1:8">
      <c r="A1382" s="85" t="s">
        <v>3833</v>
      </c>
      <c r="B1382" s="85" t="s">
        <v>3818</v>
      </c>
      <c r="C1382" s="85">
        <v>12</v>
      </c>
      <c r="D1382" s="85">
        <v>56146247</v>
      </c>
      <c r="E1382" s="85">
        <v>56211540</v>
      </c>
      <c r="F1382" s="85">
        <v>0</v>
      </c>
      <c r="G1382" s="85">
        <v>0</v>
      </c>
      <c r="H1382" s="85" t="s">
        <v>2325</v>
      </c>
    </row>
    <row r="1383" spans="1:8">
      <c r="A1383" s="85" t="s">
        <v>3834</v>
      </c>
      <c r="B1383" s="85" t="s">
        <v>3818</v>
      </c>
      <c r="C1383" s="85">
        <v>12</v>
      </c>
      <c r="D1383" s="85">
        <v>56151059</v>
      </c>
      <c r="E1383" s="85">
        <v>56221330</v>
      </c>
      <c r="F1383" s="85">
        <v>0</v>
      </c>
      <c r="G1383" s="85">
        <v>0</v>
      </c>
      <c r="H1383" s="85" t="s">
        <v>2325</v>
      </c>
    </row>
    <row r="1384" spans="1:8">
      <c r="A1384" s="85" t="s">
        <v>3835</v>
      </c>
      <c r="B1384" s="85" t="s">
        <v>3818</v>
      </c>
      <c r="C1384" s="85">
        <v>12</v>
      </c>
      <c r="D1384" s="85">
        <v>56211703</v>
      </c>
      <c r="E1384" s="85">
        <v>56215663</v>
      </c>
      <c r="F1384" s="85">
        <v>0</v>
      </c>
      <c r="G1384" s="85">
        <v>0</v>
      </c>
      <c r="H1384" s="85" t="s">
        <v>2325</v>
      </c>
    </row>
    <row r="1385" spans="1:8">
      <c r="A1385" s="85" t="s">
        <v>3836</v>
      </c>
      <c r="B1385" s="85" t="s">
        <v>3818</v>
      </c>
      <c r="C1385" s="85">
        <v>12</v>
      </c>
      <c r="D1385" s="85">
        <v>56214744</v>
      </c>
      <c r="E1385" s="85">
        <v>56224608</v>
      </c>
      <c r="F1385" s="85">
        <v>0</v>
      </c>
      <c r="G1385" s="85">
        <v>0</v>
      </c>
      <c r="H1385" s="85" t="s">
        <v>2325</v>
      </c>
    </row>
    <row r="1386" spans="1:8">
      <c r="A1386" s="85" t="s">
        <v>3837</v>
      </c>
      <c r="B1386" s="85" t="s">
        <v>3818</v>
      </c>
      <c r="C1386" s="85">
        <v>12</v>
      </c>
      <c r="D1386" s="85">
        <v>56229217</v>
      </c>
      <c r="E1386" s="85">
        <v>56236750</v>
      </c>
      <c r="F1386" s="85">
        <v>0</v>
      </c>
      <c r="G1386" s="85">
        <v>0</v>
      </c>
      <c r="H1386" s="85" t="s">
        <v>2325</v>
      </c>
    </row>
    <row r="1387" spans="1:8">
      <c r="A1387" s="85" t="s">
        <v>3838</v>
      </c>
      <c r="B1387" s="85" t="s">
        <v>3818</v>
      </c>
      <c r="C1387" s="85">
        <v>12</v>
      </c>
      <c r="D1387" s="85">
        <v>56295197</v>
      </c>
      <c r="E1387" s="85">
        <v>56326402</v>
      </c>
      <c r="F1387" s="85">
        <v>0</v>
      </c>
      <c r="G1387" s="85">
        <v>0</v>
      </c>
      <c r="H1387" s="85" t="s">
        <v>2325</v>
      </c>
    </row>
    <row r="1388" spans="1:8">
      <c r="A1388" s="85" t="s">
        <v>3839</v>
      </c>
      <c r="B1388" s="85" t="s">
        <v>3818</v>
      </c>
      <c r="C1388" s="85">
        <v>12</v>
      </c>
      <c r="D1388" s="85">
        <v>56321103</v>
      </c>
      <c r="E1388" s="85">
        <v>56347811</v>
      </c>
      <c r="F1388" s="85">
        <v>0</v>
      </c>
      <c r="G1388" s="85">
        <v>0</v>
      </c>
      <c r="H1388" s="85" t="s">
        <v>2325</v>
      </c>
    </row>
    <row r="1389" spans="1:8">
      <c r="A1389" s="85" t="s">
        <v>3840</v>
      </c>
      <c r="B1389" s="85" t="s">
        <v>3818</v>
      </c>
      <c r="C1389" s="85">
        <v>12</v>
      </c>
      <c r="D1389" s="85">
        <v>56347889</v>
      </c>
      <c r="E1389" s="85">
        <v>56367101</v>
      </c>
      <c r="F1389" s="85">
        <v>9</v>
      </c>
      <c r="G1389" s="85">
        <v>4</v>
      </c>
      <c r="H1389" s="85" t="s">
        <v>2325</v>
      </c>
    </row>
    <row r="1390" spans="1:8">
      <c r="A1390" s="85" t="s">
        <v>3841</v>
      </c>
      <c r="B1390" s="85" t="s">
        <v>3818</v>
      </c>
      <c r="C1390" s="85">
        <v>12</v>
      </c>
      <c r="D1390" s="85">
        <v>56360553</v>
      </c>
      <c r="E1390" s="85">
        <v>56366568</v>
      </c>
      <c r="F1390" s="85">
        <v>9</v>
      </c>
      <c r="G1390" s="85">
        <v>0</v>
      </c>
      <c r="H1390" s="85" t="s">
        <v>2325</v>
      </c>
    </row>
    <row r="1391" spans="1:8">
      <c r="A1391" s="85" t="s">
        <v>3842</v>
      </c>
      <c r="B1391" s="85" t="s">
        <v>3818</v>
      </c>
      <c r="C1391" s="85">
        <v>12</v>
      </c>
      <c r="D1391" s="85">
        <v>56367697</v>
      </c>
      <c r="E1391" s="85">
        <v>56388490</v>
      </c>
      <c r="F1391" s="85">
        <v>24</v>
      </c>
      <c r="G1391" s="85">
        <v>58</v>
      </c>
      <c r="H1391" s="85" t="s">
        <v>2325</v>
      </c>
    </row>
    <row r="1392" spans="1:8">
      <c r="A1392" s="85" t="s">
        <v>3843</v>
      </c>
      <c r="B1392" s="85" t="s">
        <v>3818</v>
      </c>
      <c r="C1392" s="85">
        <v>12</v>
      </c>
      <c r="D1392" s="85">
        <v>56390964</v>
      </c>
      <c r="E1392" s="85">
        <v>56400425</v>
      </c>
      <c r="F1392" s="85">
        <v>16</v>
      </c>
      <c r="G1392" s="85">
        <v>58</v>
      </c>
      <c r="H1392" s="85" t="s">
        <v>2325</v>
      </c>
    </row>
    <row r="1393" spans="1:8">
      <c r="A1393" s="85" t="s">
        <v>3844</v>
      </c>
      <c r="B1393" s="85" t="s">
        <v>3818</v>
      </c>
      <c r="C1393" s="85">
        <v>12</v>
      </c>
      <c r="D1393" s="85">
        <v>56401443</v>
      </c>
      <c r="E1393" s="85">
        <v>56432219</v>
      </c>
      <c r="F1393" s="85">
        <v>15</v>
      </c>
      <c r="G1393" s="85">
        <v>53</v>
      </c>
      <c r="H1393" s="85" t="s">
        <v>2325</v>
      </c>
    </row>
    <row r="1394" spans="1:8">
      <c r="A1394" s="85" t="s">
        <v>3845</v>
      </c>
      <c r="B1394" s="85" t="s">
        <v>3818</v>
      </c>
      <c r="C1394" s="85">
        <v>12</v>
      </c>
      <c r="D1394" s="85">
        <v>56435637</v>
      </c>
      <c r="E1394" s="85">
        <v>56438116</v>
      </c>
      <c r="F1394" s="85">
        <v>10</v>
      </c>
      <c r="G1394" s="85">
        <v>58</v>
      </c>
      <c r="H1394" s="85" t="s">
        <v>2325</v>
      </c>
    </row>
    <row r="1395" spans="1:8">
      <c r="A1395" s="85" t="s">
        <v>3846</v>
      </c>
      <c r="B1395" s="85" t="s">
        <v>3818</v>
      </c>
      <c r="C1395" s="85">
        <v>12</v>
      </c>
      <c r="D1395" s="85">
        <v>56473641</v>
      </c>
      <c r="E1395" s="85">
        <v>56497289</v>
      </c>
      <c r="F1395" s="85">
        <v>21</v>
      </c>
      <c r="G1395" s="85">
        <v>3</v>
      </c>
      <c r="H1395" s="85" t="s">
        <v>2325</v>
      </c>
    </row>
    <row r="1396" spans="1:8">
      <c r="A1396" s="85" t="s">
        <v>3847</v>
      </c>
      <c r="B1396" s="85" t="s">
        <v>3818</v>
      </c>
      <c r="C1396" s="85">
        <v>12</v>
      </c>
      <c r="D1396" s="85">
        <v>56495115</v>
      </c>
      <c r="E1396" s="85">
        <v>56503073</v>
      </c>
      <c r="F1396" s="85">
        <v>0</v>
      </c>
      <c r="G1396" s="85">
        <v>0</v>
      </c>
      <c r="H1396" s="85" t="s">
        <v>2325</v>
      </c>
    </row>
    <row r="1397" spans="1:8">
      <c r="A1397" s="85" t="s">
        <v>3848</v>
      </c>
      <c r="B1397" s="85" t="s">
        <v>3818</v>
      </c>
      <c r="C1397" s="85">
        <v>12</v>
      </c>
      <c r="D1397" s="85">
        <v>56498103</v>
      </c>
      <c r="E1397" s="85">
        <v>56507691</v>
      </c>
      <c r="F1397" s="85">
        <v>0</v>
      </c>
      <c r="G1397" s="85">
        <v>0</v>
      </c>
      <c r="H1397" s="85" t="s">
        <v>2325</v>
      </c>
    </row>
    <row r="1398" spans="1:8">
      <c r="A1398" s="85" t="s">
        <v>3849</v>
      </c>
      <c r="B1398" s="85" t="s">
        <v>3818</v>
      </c>
      <c r="C1398" s="85">
        <v>12</v>
      </c>
      <c r="D1398" s="85">
        <v>56510370</v>
      </c>
      <c r="E1398" s="85">
        <v>56511727</v>
      </c>
      <c r="F1398" s="85">
        <v>1</v>
      </c>
      <c r="G1398" s="85">
        <v>0</v>
      </c>
      <c r="H1398" s="85" t="s">
        <v>2325</v>
      </c>
    </row>
    <row r="1399" spans="1:8">
      <c r="A1399" s="85" t="s">
        <v>3850</v>
      </c>
      <c r="B1399" s="85" t="s">
        <v>3818</v>
      </c>
      <c r="C1399" s="85">
        <v>12</v>
      </c>
      <c r="D1399" s="85">
        <v>56511943</v>
      </c>
      <c r="E1399" s="85">
        <v>56516278</v>
      </c>
      <c r="F1399" s="85">
        <v>1</v>
      </c>
      <c r="G1399" s="85">
        <v>4</v>
      </c>
      <c r="H1399" s="85" t="s">
        <v>2325</v>
      </c>
    </row>
    <row r="1400" spans="1:8">
      <c r="A1400" s="85" t="s">
        <v>3851</v>
      </c>
      <c r="B1400" s="85" t="s">
        <v>3818</v>
      </c>
      <c r="C1400" s="85">
        <v>12</v>
      </c>
      <c r="D1400" s="85">
        <v>56512034</v>
      </c>
      <c r="E1400" s="85">
        <v>56538455</v>
      </c>
      <c r="F1400" s="85">
        <v>2</v>
      </c>
      <c r="G1400" s="85">
        <v>0</v>
      </c>
      <c r="H1400" s="85" t="s">
        <v>2325</v>
      </c>
    </row>
    <row r="1401" spans="1:8">
      <c r="A1401" s="85" t="s">
        <v>3852</v>
      </c>
      <c r="B1401" s="85" t="s">
        <v>3818</v>
      </c>
      <c r="C1401" s="85">
        <v>12</v>
      </c>
      <c r="D1401" s="85">
        <v>56546040</v>
      </c>
      <c r="E1401" s="85">
        <v>56553431</v>
      </c>
      <c r="F1401" s="85">
        <v>1</v>
      </c>
      <c r="G1401" s="85">
        <v>5</v>
      </c>
      <c r="H1401" s="85" t="s">
        <v>2325</v>
      </c>
    </row>
    <row r="1402" spans="1:8">
      <c r="A1402" s="85" t="s">
        <v>3853</v>
      </c>
      <c r="B1402" s="85" t="s">
        <v>3818</v>
      </c>
      <c r="C1402" s="85">
        <v>12</v>
      </c>
      <c r="D1402" s="85">
        <v>56551945</v>
      </c>
      <c r="E1402" s="85">
        <v>56557280</v>
      </c>
      <c r="F1402" s="85">
        <v>2</v>
      </c>
      <c r="G1402" s="85">
        <v>0</v>
      </c>
      <c r="H1402" s="85" t="s">
        <v>2325</v>
      </c>
    </row>
    <row r="1403" spans="1:8">
      <c r="A1403" s="85" t="s">
        <v>3854</v>
      </c>
      <c r="B1403" s="85" t="s">
        <v>3818</v>
      </c>
      <c r="C1403" s="85">
        <v>12</v>
      </c>
      <c r="D1403" s="85">
        <v>56556767</v>
      </c>
      <c r="E1403" s="85">
        <v>56583351</v>
      </c>
      <c r="F1403" s="85">
        <v>3</v>
      </c>
      <c r="G1403" s="85">
        <v>0</v>
      </c>
      <c r="H1403" s="85" t="s">
        <v>2325</v>
      </c>
    </row>
    <row r="1404" spans="1:8">
      <c r="A1404" s="85" t="s">
        <v>3855</v>
      </c>
      <c r="B1404" s="85" t="s">
        <v>3818</v>
      </c>
      <c r="C1404" s="85">
        <v>12</v>
      </c>
      <c r="D1404" s="85">
        <v>56598285</v>
      </c>
      <c r="E1404" s="85">
        <v>56615717</v>
      </c>
      <c r="F1404" s="85">
        <v>0</v>
      </c>
      <c r="G1404" s="85">
        <v>0</v>
      </c>
      <c r="H1404" s="85" t="s">
        <v>2325</v>
      </c>
    </row>
    <row r="1405" spans="1:8">
      <c r="A1405" s="85" t="s">
        <v>3856</v>
      </c>
      <c r="B1405" s="85" t="s">
        <v>3818</v>
      </c>
      <c r="C1405" s="85">
        <v>12</v>
      </c>
      <c r="D1405" s="85">
        <v>56615799</v>
      </c>
      <c r="E1405" s="85">
        <v>56623638</v>
      </c>
      <c r="F1405" s="85">
        <v>0</v>
      </c>
      <c r="G1405" s="85">
        <v>0</v>
      </c>
      <c r="H1405" s="85" t="s">
        <v>2325</v>
      </c>
    </row>
    <row r="1406" spans="1:8">
      <c r="A1406" s="85" t="s">
        <v>3857</v>
      </c>
      <c r="B1406" s="85" t="s">
        <v>3818</v>
      </c>
      <c r="C1406" s="85">
        <v>12</v>
      </c>
      <c r="D1406" s="85">
        <v>56623833</v>
      </c>
      <c r="E1406" s="85">
        <v>56631630</v>
      </c>
      <c r="F1406" s="85">
        <v>0</v>
      </c>
      <c r="G1406" s="85">
        <v>0</v>
      </c>
      <c r="H1406" s="85" t="s">
        <v>2325</v>
      </c>
    </row>
    <row r="1407" spans="1:8">
      <c r="A1407" s="85" t="s">
        <v>3858</v>
      </c>
      <c r="B1407" s="85" t="s">
        <v>3818</v>
      </c>
      <c r="C1407" s="85">
        <v>12</v>
      </c>
      <c r="D1407" s="85">
        <v>56631591</v>
      </c>
      <c r="E1407" s="85">
        <v>56652175</v>
      </c>
      <c r="F1407" s="85">
        <v>0</v>
      </c>
      <c r="G1407" s="85">
        <v>0</v>
      </c>
      <c r="H1407" s="85" t="s">
        <v>2325</v>
      </c>
    </row>
    <row r="1408" spans="1:8">
      <c r="A1408" s="85" t="s">
        <v>3859</v>
      </c>
      <c r="B1408" s="85" t="s">
        <v>3818</v>
      </c>
      <c r="C1408" s="85">
        <v>12</v>
      </c>
      <c r="D1408" s="85">
        <v>56660642</v>
      </c>
      <c r="E1408" s="85">
        <v>56664750</v>
      </c>
      <c r="F1408" s="85">
        <v>0</v>
      </c>
      <c r="G1408" s="85">
        <v>0</v>
      </c>
      <c r="H1408" s="85" t="s">
        <v>2325</v>
      </c>
    </row>
    <row r="1409" spans="1:8">
      <c r="A1409" s="85" t="s">
        <v>3860</v>
      </c>
      <c r="B1409" s="85" t="s">
        <v>3818</v>
      </c>
      <c r="C1409" s="85">
        <v>12</v>
      </c>
      <c r="D1409" s="85">
        <v>56665483</v>
      </c>
      <c r="E1409" s="85">
        <v>56694176</v>
      </c>
      <c r="F1409" s="85">
        <v>0</v>
      </c>
      <c r="G1409" s="85">
        <v>0</v>
      </c>
      <c r="H1409" s="85" t="s">
        <v>2325</v>
      </c>
    </row>
    <row r="1410" spans="1:8">
      <c r="A1410" s="85" t="s">
        <v>3861</v>
      </c>
      <c r="B1410" s="85" t="s">
        <v>3818</v>
      </c>
      <c r="C1410" s="85">
        <v>12</v>
      </c>
      <c r="D1410" s="85">
        <v>56679700</v>
      </c>
      <c r="E1410" s="85">
        <v>56709843</v>
      </c>
      <c r="F1410" s="85">
        <v>0</v>
      </c>
      <c r="G1410" s="85">
        <v>0</v>
      </c>
      <c r="H1410" s="85" t="s">
        <v>2325</v>
      </c>
    </row>
    <row r="1411" spans="1:8">
      <c r="A1411" s="85" t="s">
        <v>3862</v>
      </c>
      <c r="B1411" s="85" t="s">
        <v>3818</v>
      </c>
      <c r="C1411" s="85">
        <v>12</v>
      </c>
      <c r="D1411" s="85">
        <v>56703626</v>
      </c>
      <c r="E1411" s="85">
        <v>56710120</v>
      </c>
      <c r="F1411" s="85">
        <v>0</v>
      </c>
      <c r="G1411" s="85">
        <v>0</v>
      </c>
      <c r="H1411" s="85" t="s">
        <v>2325</v>
      </c>
    </row>
    <row r="1412" spans="1:8">
      <c r="A1412" s="85" t="s">
        <v>3863</v>
      </c>
      <c r="B1412" s="85" t="s">
        <v>3818</v>
      </c>
      <c r="C1412" s="85">
        <v>12</v>
      </c>
      <c r="D1412" s="85">
        <v>56710007</v>
      </c>
      <c r="E1412" s="85">
        <v>56727837</v>
      </c>
      <c r="F1412" s="85">
        <v>0</v>
      </c>
      <c r="G1412" s="85">
        <v>0</v>
      </c>
      <c r="H1412" s="85" t="s">
        <v>2325</v>
      </c>
    </row>
    <row r="1413" spans="1:8">
      <c r="A1413" s="85" t="s">
        <v>3864</v>
      </c>
      <c r="B1413" s="85" t="s">
        <v>3818</v>
      </c>
      <c r="C1413" s="85">
        <v>12</v>
      </c>
      <c r="D1413" s="85">
        <v>56732663</v>
      </c>
      <c r="E1413" s="85">
        <v>56734193</v>
      </c>
      <c r="F1413" s="85">
        <v>0</v>
      </c>
      <c r="G1413" s="85">
        <v>0</v>
      </c>
      <c r="H1413" s="85" t="s">
        <v>2325</v>
      </c>
    </row>
    <row r="1414" spans="1:8">
      <c r="A1414" s="85" t="s">
        <v>3865</v>
      </c>
      <c r="B1414" s="85" t="s">
        <v>3818</v>
      </c>
      <c r="C1414" s="85">
        <v>12</v>
      </c>
      <c r="D1414" s="85">
        <v>56735381</v>
      </c>
      <c r="E1414" s="85">
        <v>56753939</v>
      </c>
      <c r="F1414" s="85">
        <v>0</v>
      </c>
      <c r="G1414" s="85">
        <v>4</v>
      </c>
      <c r="H1414" s="85" t="s">
        <v>2325</v>
      </c>
    </row>
    <row r="1415" spans="1:8">
      <c r="A1415" s="85" t="s">
        <v>3866</v>
      </c>
      <c r="B1415" s="85" t="s">
        <v>3818</v>
      </c>
      <c r="C1415" s="85">
        <v>12</v>
      </c>
      <c r="D1415" s="85">
        <v>56754353</v>
      </c>
      <c r="E1415" s="85">
        <v>56756607</v>
      </c>
      <c r="F1415" s="85">
        <v>0</v>
      </c>
      <c r="G1415" s="85">
        <v>0</v>
      </c>
      <c r="H1415" s="85" t="s">
        <v>2325</v>
      </c>
    </row>
    <row r="1416" spans="1:8">
      <c r="A1416" s="85" t="s">
        <v>3867</v>
      </c>
      <c r="B1416" s="85" t="s">
        <v>3818</v>
      </c>
      <c r="C1416" s="85">
        <v>12</v>
      </c>
      <c r="D1416" s="85">
        <v>56810903</v>
      </c>
      <c r="E1416" s="85">
        <v>56843187</v>
      </c>
      <c r="F1416" s="85">
        <v>0</v>
      </c>
      <c r="G1416" s="85">
        <v>0</v>
      </c>
      <c r="H1416" s="85" t="s">
        <v>2325</v>
      </c>
    </row>
    <row r="1417" spans="1:8">
      <c r="A1417" s="85" t="s">
        <v>3868</v>
      </c>
      <c r="B1417" s="85" t="s">
        <v>3818</v>
      </c>
      <c r="C1417" s="85">
        <v>12</v>
      </c>
      <c r="D1417" s="85">
        <v>56843286</v>
      </c>
      <c r="E1417" s="85">
        <v>56862950</v>
      </c>
      <c r="F1417" s="85">
        <v>0</v>
      </c>
      <c r="G1417" s="85">
        <v>0</v>
      </c>
      <c r="H1417" s="85" t="s">
        <v>2325</v>
      </c>
    </row>
    <row r="1418" spans="1:8">
      <c r="A1418" s="85" t="s">
        <v>3869</v>
      </c>
      <c r="B1418" s="85" t="s">
        <v>3818</v>
      </c>
      <c r="C1418" s="85">
        <v>12</v>
      </c>
      <c r="D1418" s="85">
        <v>56862301</v>
      </c>
      <c r="E1418" s="85">
        <v>56864763</v>
      </c>
      <c r="F1418" s="85">
        <v>0</v>
      </c>
      <c r="G1418" s="85">
        <v>29</v>
      </c>
      <c r="H1418" s="85" t="s">
        <v>2325</v>
      </c>
    </row>
    <row r="1419" spans="1:8">
      <c r="A1419" s="85" t="s">
        <v>3870</v>
      </c>
      <c r="B1419" s="85" t="s">
        <v>3818</v>
      </c>
      <c r="C1419" s="85">
        <v>12</v>
      </c>
      <c r="D1419" s="85">
        <v>56864736</v>
      </c>
      <c r="E1419" s="85">
        <v>56882198</v>
      </c>
      <c r="F1419" s="85">
        <v>0</v>
      </c>
      <c r="G1419" s="85">
        <v>0</v>
      </c>
      <c r="H1419" s="85" t="s">
        <v>2325</v>
      </c>
    </row>
    <row r="1420" spans="1:8">
      <c r="A1420" s="85" t="s">
        <v>3871</v>
      </c>
      <c r="B1420" s="85" t="s">
        <v>3818</v>
      </c>
      <c r="C1420" s="85">
        <v>12</v>
      </c>
      <c r="D1420" s="85">
        <v>56915713</v>
      </c>
      <c r="E1420" s="85">
        <v>56984745</v>
      </c>
      <c r="F1420" s="85">
        <v>0</v>
      </c>
      <c r="G1420" s="85">
        <v>0</v>
      </c>
      <c r="H1420" s="85" t="s">
        <v>2325</v>
      </c>
    </row>
    <row r="1421" spans="1:8">
      <c r="A1421" s="85" t="s">
        <v>3872</v>
      </c>
      <c r="B1421" s="85" t="s">
        <v>3818</v>
      </c>
      <c r="C1421" s="85">
        <v>12</v>
      </c>
      <c r="D1421" s="85">
        <v>56989380</v>
      </c>
      <c r="E1421" s="85">
        <v>57030600</v>
      </c>
      <c r="F1421" s="85">
        <v>0</v>
      </c>
      <c r="G1421" s="85">
        <v>0</v>
      </c>
      <c r="H1421" s="85" t="s">
        <v>2325</v>
      </c>
    </row>
    <row r="1422" spans="1:8">
      <c r="A1422" s="85" t="s">
        <v>3873</v>
      </c>
      <c r="B1422" s="85" t="s">
        <v>3818</v>
      </c>
      <c r="C1422" s="85">
        <v>12</v>
      </c>
      <c r="D1422" s="85">
        <v>57031959</v>
      </c>
      <c r="E1422" s="85">
        <v>57039798</v>
      </c>
      <c r="F1422" s="85">
        <v>0</v>
      </c>
      <c r="G1422" s="85">
        <v>0</v>
      </c>
      <c r="H1422" s="85" t="s">
        <v>2325</v>
      </c>
    </row>
    <row r="1423" spans="1:8">
      <c r="A1423" s="85" t="s">
        <v>3874</v>
      </c>
      <c r="B1423" s="85" t="s">
        <v>3818</v>
      </c>
      <c r="C1423" s="85">
        <v>12</v>
      </c>
      <c r="D1423" s="85">
        <v>57057127</v>
      </c>
      <c r="E1423" s="85">
        <v>57082159</v>
      </c>
      <c r="F1423" s="85">
        <v>0</v>
      </c>
      <c r="G1423" s="85">
        <v>0</v>
      </c>
      <c r="H1423" s="85" t="s">
        <v>2325</v>
      </c>
    </row>
    <row r="1424" spans="1:8">
      <c r="A1424" s="85" t="s">
        <v>3875</v>
      </c>
      <c r="B1424" s="85" t="s">
        <v>3818</v>
      </c>
      <c r="C1424" s="85">
        <v>12</v>
      </c>
      <c r="D1424" s="85">
        <v>57106212</v>
      </c>
      <c r="E1424" s="85">
        <v>57125412</v>
      </c>
      <c r="F1424" s="85">
        <v>0</v>
      </c>
      <c r="G1424" s="85">
        <v>0</v>
      </c>
      <c r="H1424" s="85" t="s">
        <v>2325</v>
      </c>
    </row>
    <row r="1425" spans="1:8">
      <c r="A1425" s="85" t="s">
        <v>3876</v>
      </c>
      <c r="B1425" s="85" t="s">
        <v>3818</v>
      </c>
      <c r="C1425" s="85">
        <v>12</v>
      </c>
      <c r="D1425" s="85">
        <v>57125380</v>
      </c>
      <c r="E1425" s="85">
        <v>57146157</v>
      </c>
      <c r="F1425" s="85">
        <v>0</v>
      </c>
      <c r="G1425" s="85">
        <v>0</v>
      </c>
      <c r="H1425" s="85" t="s">
        <v>2325</v>
      </c>
    </row>
    <row r="1426" spans="1:8">
      <c r="A1426" s="85" t="s">
        <v>3877</v>
      </c>
      <c r="B1426" s="85" t="s">
        <v>3818</v>
      </c>
      <c r="C1426" s="85">
        <v>12</v>
      </c>
      <c r="D1426" s="85">
        <v>57145945</v>
      </c>
      <c r="E1426" s="85">
        <v>57181574</v>
      </c>
      <c r="F1426" s="85">
        <v>0</v>
      </c>
      <c r="G1426" s="85">
        <v>0</v>
      </c>
      <c r="H1426" s="85" t="s">
        <v>2325</v>
      </c>
    </row>
    <row r="1427" spans="1:8">
      <c r="A1427" s="85" t="s">
        <v>3878</v>
      </c>
      <c r="B1427" s="85" t="s">
        <v>3879</v>
      </c>
      <c r="C1427" s="85">
        <v>12</v>
      </c>
      <c r="D1427" s="85">
        <v>57449426</v>
      </c>
      <c r="E1427" s="85">
        <v>57481846</v>
      </c>
      <c r="F1427" s="85">
        <v>0</v>
      </c>
      <c r="G1427" s="85">
        <v>41</v>
      </c>
      <c r="H1427" s="85" t="s">
        <v>2325</v>
      </c>
    </row>
    <row r="1428" spans="1:8">
      <c r="A1428" s="85" t="s">
        <v>3880</v>
      </c>
      <c r="B1428" s="85" t="s">
        <v>3818</v>
      </c>
      <c r="C1428" s="85">
        <v>12</v>
      </c>
      <c r="D1428" s="85">
        <v>57482677</v>
      </c>
      <c r="E1428" s="85">
        <v>57489259</v>
      </c>
      <c r="F1428" s="85">
        <v>0</v>
      </c>
      <c r="G1428" s="85">
        <v>0</v>
      </c>
      <c r="H1428" s="85" t="s">
        <v>2325</v>
      </c>
    </row>
    <row r="1429" spans="1:8">
      <c r="A1429" s="85" t="s">
        <v>3881</v>
      </c>
      <c r="B1429" s="85" t="s">
        <v>3826</v>
      </c>
      <c r="C1429" s="85">
        <v>12</v>
      </c>
      <c r="D1429" s="85">
        <v>57610578</v>
      </c>
      <c r="E1429" s="85">
        <v>57620232</v>
      </c>
      <c r="F1429" s="85">
        <v>0</v>
      </c>
      <c r="G1429" s="85">
        <v>293</v>
      </c>
      <c r="H1429" s="85" t="s">
        <v>2329</v>
      </c>
    </row>
    <row r="1430" spans="1:8">
      <c r="A1430" s="85" t="s">
        <v>3882</v>
      </c>
      <c r="B1430" s="85" t="s">
        <v>3818</v>
      </c>
      <c r="C1430" s="85">
        <v>12</v>
      </c>
      <c r="D1430" s="85">
        <v>57623110</v>
      </c>
      <c r="E1430" s="85">
        <v>57628718</v>
      </c>
      <c r="F1430" s="85">
        <v>0</v>
      </c>
      <c r="G1430" s="85">
        <v>0</v>
      </c>
      <c r="H1430" s="85" t="s">
        <v>2325</v>
      </c>
    </row>
    <row r="1431" spans="1:8">
      <c r="A1431" s="85" t="s">
        <v>3883</v>
      </c>
      <c r="B1431" s="85" t="s">
        <v>3818</v>
      </c>
      <c r="C1431" s="85">
        <v>12</v>
      </c>
      <c r="D1431" s="85">
        <v>57628686</v>
      </c>
      <c r="E1431" s="85">
        <v>57634498</v>
      </c>
      <c r="F1431" s="85">
        <v>0</v>
      </c>
      <c r="G1431" s="85">
        <v>0</v>
      </c>
      <c r="H1431" s="85" t="s">
        <v>2325</v>
      </c>
    </row>
    <row r="1432" spans="1:8">
      <c r="A1432" s="85" t="s">
        <v>3884</v>
      </c>
      <c r="B1432" s="85" t="s">
        <v>3818</v>
      </c>
      <c r="C1432" s="85">
        <v>12</v>
      </c>
      <c r="D1432" s="85">
        <v>57637236</v>
      </c>
      <c r="E1432" s="85">
        <v>57644976</v>
      </c>
      <c r="F1432" s="85">
        <v>0</v>
      </c>
      <c r="G1432" s="85">
        <v>0</v>
      </c>
      <c r="H1432" s="85" t="s">
        <v>2325</v>
      </c>
    </row>
    <row r="1433" spans="1:8">
      <c r="A1433" s="85" t="s">
        <v>3885</v>
      </c>
      <c r="B1433" s="85" t="s">
        <v>3826</v>
      </c>
      <c r="C1433" s="85">
        <v>12</v>
      </c>
      <c r="D1433" s="85">
        <v>57643392</v>
      </c>
      <c r="E1433" s="85">
        <v>57824788</v>
      </c>
      <c r="F1433" s="85">
        <v>0</v>
      </c>
      <c r="G1433" s="85">
        <v>0</v>
      </c>
      <c r="H1433" s="85" t="s">
        <v>2325</v>
      </c>
    </row>
    <row r="1434" spans="1:8">
      <c r="A1434" s="85" t="s">
        <v>3886</v>
      </c>
      <c r="B1434" s="85" t="s">
        <v>3826</v>
      </c>
      <c r="C1434" s="85">
        <v>12</v>
      </c>
      <c r="D1434" s="85">
        <v>57828543</v>
      </c>
      <c r="E1434" s="85">
        <v>57844611</v>
      </c>
      <c r="F1434" s="85">
        <v>0</v>
      </c>
      <c r="G1434" s="85">
        <v>200</v>
      </c>
      <c r="H1434" s="85" t="s">
        <v>2325</v>
      </c>
    </row>
    <row r="1435" spans="1:8">
      <c r="A1435" s="85" t="s">
        <v>3887</v>
      </c>
      <c r="B1435" s="85" t="s">
        <v>3826</v>
      </c>
      <c r="C1435" s="85">
        <v>12</v>
      </c>
      <c r="D1435" s="85">
        <v>57866038</v>
      </c>
      <c r="E1435" s="85">
        <v>57882597</v>
      </c>
      <c r="F1435" s="85">
        <v>0</v>
      </c>
      <c r="G1435" s="85">
        <v>40</v>
      </c>
      <c r="H1435" s="85" t="s">
        <v>2329</v>
      </c>
    </row>
    <row r="1436" spans="1:8">
      <c r="A1436" s="85" t="s">
        <v>3888</v>
      </c>
      <c r="B1436" s="85" t="s">
        <v>3826</v>
      </c>
      <c r="C1436" s="85">
        <v>12</v>
      </c>
      <c r="D1436" s="85">
        <v>57943781</v>
      </c>
      <c r="E1436" s="85">
        <v>57980415</v>
      </c>
      <c r="F1436" s="85">
        <v>0</v>
      </c>
      <c r="G1436" s="85">
        <v>1</v>
      </c>
      <c r="H1436" s="85" t="s">
        <v>2329</v>
      </c>
    </row>
    <row r="1437" spans="1:8">
      <c r="A1437" s="85" t="s">
        <v>3889</v>
      </c>
      <c r="B1437" s="85" t="s">
        <v>3818</v>
      </c>
      <c r="C1437" s="85">
        <v>12</v>
      </c>
      <c r="D1437" s="85">
        <v>57984957</v>
      </c>
      <c r="E1437" s="85">
        <v>57997198</v>
      </c>
      <c r="F1437" s="85">
        <v>0</v>
      </c>
      <c r="G1437" s="85">
        <v>0</v>
      </c>
      <c r="H1437" s="85" t="s">
        <v>2325</v>
      </c>
    </row>
    <row r="1438" spans="1:8">
      <c r="A1438" s="85" t="s">
        <v>3890</v>
      </c>
      <c r="B1438" s="85" t="s">
        <v>3826</v>
      </c>
      <c r="C1438" s="85">
        <v>12</v>
      </c>
      <c r="D1438" s="85">
        <v>58013310</v>
      </c>
      <c r="E1438" s="85">
        <v>58019934</v>
      </c>
      <c r="F1438" s="85">
        <v>0</v>
      </c>
      <c r="G1438" s="85">
        <v>5</v>
      </c>
      <c r="H1438" s="85" t="s">
        <v>2329</v>
      </c>
    </row>
    <row r="1439" spans="1:8">
      <c r="A1439" s="85" t="s">
        <v>3891</v>
      </c>
      <c r="B1439" s="85" t="s">
        <v>3826</v>
      </c>
      <c r="C1439" s="85">
        <v>12</v>
      </c>
      <c r="D1439" s="85">
        <v>58017193</v>
      </c>
      <c r="E1439" s="85">
        <v>58027138</v>
      </c>
      <c r="F1439" s="85">
        <v>0</v>
      </c>
      <c r="G1439" s="85">
        <v>11</v>
      </c>
      <c r="H1439" s="85" t="s">
        <v>2329</v>
      </c>
    </row>
    <row r="1440" spans="1:8">
      <c r="A1440" s="85" t="s">
        <v>3892</v>
      </c>
      <c r="B1440" s="85" t="s">
        <v>3826</v>
      </c>
      <c r="C1440" s="85">
        <v>12</v>
      </c>
      <c r="D1440" s="85">
        <v>58087738</v>
      </c>
      <c r="E1440" s="85">
        <v>58115340</v>
      </c>
      <c r="F1440" s="85">
        <v>0</v>
      </c>
      <c r="G1440" s="85">
        <v>31</v>
      </c>
      <c r="H1440" s="85" t="s">
        <v>2329</v>
      </c>
    </row>
    <row r="1441" spans="1:8">
      <c r="A1441" s="85" t="s">
        <v>3893</v>
      </c>
      <c r="B1441" s="85" t="s">
        <v>3826</v>
      </c>
      <c r="C1441" s="85">
        <v>12</v>
      </c>
      <c r="D1441" s="85">
        <v>58118980</v>
      </c>
      <c r="E1441" s="85">
        <v>58135940</v>
      </c>
      <c r="F1441" s="85">
        <v>0</v>
      </c>
      <c r="G1441" s="85">
        <v>0</v>
      </c>
      <c r="H1441" s="85" t="s">
        <v>2325</v>
      </c>
    </row>
    <row r="1442" spans="1:8">
      <c r="A1442" s="85" t="s">
        <v>3894</v>
      </c>
      <c r="B1442" s="85" t="s">
        <v>3826</v>
      </c>
      <c r="C1442" s="85">
        <v>12</v>
      </c>
      <c r="D1442" s="85">
        <v>58120054</v>
      </c>
      <c r="E1442" s="85">
        <v>58122139</v>
      </c>
      <c r="F1442" s="85">
        <v>0</v>
      </c>
      <c r="G1442" s="85">
        <v>0</v>
      </c>
      <c r="H1442" s="85" t="s">
        <v>2325</v>
      </c>
    </row>
    <row r="1443" spans="1:8">
      <c r="A1443" s="85" t="s">
        <v>3895</v>
      </c>
      <c r="B1443" s="85" t="s">
        <v>3826</v>
      </c>
      <c r="C1443" s="85">
        <v>12</v>
      </c>
      <c r="D1443" s="85">
        <v>58131796</v>
      </c>
      <c r="E1443" s="85">
        <v>58143994</v>
      </c>
      <c r="F1443" s="85">
        <v>0</v>
      </c>
      <c r="G1443" s="85">
        <v>87</v>
      </c>
      <c r="H1443" s="85" t="s">
        <v>2325</v>
      </c>
    </row>
    <row r="1444" spans="1:8">
      <c r="A1444" s="85" t="s">
        <v>3896</v>
      </c>
      <c r="B1444" s="85" t="s">
        <v>3826</v>
      </c>
      <c r="C1444" s="85">
        <v>12</v>
      </c>
      <c r="D1444" s="85">
        <v>58141510</v>
      </c>
      <c r="E1444" s="85">
        <v>58149796</v>
      </c>
      <c r="F1444" s="85">
        <v>0</v>
      </c>
      <c r="G1444" s="85">
        <v>7</v>
      </c>
      <c r="H1444" s="85" t="s">
        <v>2325</v>
      </c>
    </row>
    <row r="1445" spans="1:8">
      <c r="A1445" s="85" t="s">
        <v>3897</v>
      </c>
      <c r="B1445" s="85" t="s">
        <v>3826</v>
      </c>
      <c r="C1445" s="85">
        <v>12</v>
      </c>
      <c r="D1445" s="85">
        <v>58148881</v>
      </c>
      <c r="E1445" s="85">
        <v>58154190</v>
      </c>
      <c r="F1445" s="85">
        <v>0</v>
      </c>
      <c r="G1445" s="85">
        <v>94</v>
      </c>
      <c r="H1445" s="85" t="s">
        <v>2325</v>
      </c>
    </row>
    <row r="1446" spans="1:8">
      <c r="A1446" s="85" t="s">
        <v>3898</v>
      </c>
      <c r="B1446" s="85" t="s">
        <v>3826</v>
      </c>
      <c r="C1446" s="85">
        <v>12</v>
      </c>
      <c r="D1446" s="85">
        <v>58156117</v>
      </c>
      <c r="E1446" s="85">
        <v>58162769</v>
      </c>
      <c r="F1446" s="85">
        <v>0</v>
      </c>
      <c r="G1446" s="85">
        <v>380</v>
      </c>
      <c r="H1446" s="85" t="s">
        <v>2325</v>
      </c>
    </row>
    <row r="1447" spans="1:8">
      <c r="A1447" s="85" t="s">
        <v>3899</v>
      </c>
      <c r="B1447" s="85" t="s">
        <v>3826</v>
      </c>
      <c r="C1447" s="85">
        <v>12</v>
      </c>
      <c r="D1447" s="85">
        <v>58162254</v>
      </c>
      <c r="E1447" s="85">
        <v>58166576</v>
      </c>
      <c r="F1447" s="85">
        <v>0</v>
      </c>
      <c r="G1447" s="85">
        <v>347</v>
      </c>
      <c r="H1447" s="85" t="s">
        <v>2325</v>
      </c>
    </row>
    <row r="1448" spans="1:8">
      <c r="A1448" s="85" t="s">
        <v>3900</v>
      </c>
      <c r="B1448" s="85" t="s">
        <v>3826</v>
      </c>
      <c r="C1448" s="85">
        <v>12</v>
      </c>
      <c r="D1448" s="85">
        <v>58165275</v>
      </c>
      <c r="E1448" s="85">
        <v>58176324</v>
      </c>
      <c r="F1448" s="85">
        <v>0</v>
      </c>
      <c r="G1448" s="85">
        <v>380</v>
      </c>
      <c r="H1448" s="85" t="s">
        <v>2325</v>
      </c>
    </row>
    <row r="1449" spans="1:8">
      <c r="A1449" s="85" t="s">
        <v>3901</v>
      </c>
      <c r="B1449" s="85" t="s">
        <v>3826</v>
      </c>
      <c r="C1449" s="85">
        <v>12</v>
      </c>
      <c r="D1449" s="85">
        <v>58166811</v>
      </c>
      <c r="E1449" s="85">
        <v>58180829</v>
      </c>
      <c r="F1449" s="85">
        <v>0</v>
      </c>
      <c r="G1449" s="85">
        <v>0</v>
      </c>
      <c r="H1449" s="85" t="s">
        <v>2325</v>
      </c>
    </row>
    <row r="1450" spans="1:8">
      <c r="A1450" s="85" t="s">
        <v>3902</v>
      </c>
      <c r="B1450" s="85" t="s">
        <v>3826</v>
      </c>
      <c r="C1450" s="85">
        <v>12</v>
      </c>
      <c r="D1450" s="85">
        <v>58176372</v>
      </c>
      <c r="E1450" s="85">
        <v>58201854</v>
      </c>
      <c r="F1450" s="85">
        <v>0</v>
      </c>
      <c r="G1450" s="85">
        <v>380</v>
      </c>
      <c r="H1450" s="85" t="s">
        <v>2325</v>
      </c>
    </row>
    <row r="1451" spans="1:8">
      <c r="A1451" s="85" t="s">
        <v>3903</v>
      </c>
      <c r="B1451" s="85" t="s">
        <v>3826</v>
      </c>
      <c r="C1451" s="85">
        <v>12</v>
      </c>
      <c r="D1451" s="85">
        <v>58191159</v>
      </c>
      <c r="E1451" s="85">
        <v>58212487</v>
      </c>
      <c r="F1451" s="85">
        <v>0</v>
      </c>
      <c r="G1451" s="85">
        <v>1</v>
      </c>
      <c r="H1451" s="85" t="s">
        <v>2325</v>
      </c>
    </row>
    <row r="1452" spans="1:8">
      <c r="A1452" s="85" t="s">
        <v>3904</v>
      </c>
      <c r="B1452" s="85" t="s">
        <v>3826</v>
      </c>
      <c r="C1452" s="85">
        <v>12</v>
      </c>
      <c r="D1452" s="85">
        <v>58213710</v>
      </c>
      <c r="E1452" s="85">
        <v>58240522</v>
      </c>
      <c r="F1452" s="85">
        <v>0</v>
      </c>
      <c r="G1452" s="85">
        <v>22</v>
      </c>
      <c r="H1452" s="85" t="s">
        <v>2325</v>
      </c>
    </row>
    <row r="1453" spans="1:8">
      <c r="A1453" s="85" t="s">
        <v>3905</v>
      </c>
      <c r="B1453" s="85" t="s">
        <v>3826</v>
      </c>
      <c r="C1453" s="85">
        <v>12</v>
      </c>
      <c r="D1453" s="85">
        <v>58335324</v>
      </c>
      <c r="E1453" s="85">
        <v>58351052</v>
      </c>
      <c r="F1453" s="85">
        <v>52</v>
      </c>
      <c r="G1453" s="85">
        <v>389</v>
      </c>
      <c r="H1453" s="85" t="s">
        <v>2329</v>
      </c>
    </row>
    <row r="1454" spans="1:8">
      <c r="A1454" s="85" t="s">
        <v>3906</v>
      </c>
      <c r="B1454" s="85" t="s">
        <v>3826</v>
      </c>
      <c r="C1454" s="85">
        <v>12</v>
      </c>
      <c r="D1454" s="85">
        <v>58937907</v>
      </c>
      <c r="E1454" s="85">
        <v>59206842</v>
      </c>
      <c r="F1454" s="85">
        <v>0</v>
      </c>
      <c r="G1454" s="85">
        <v>0</v>
      </c>
      <c r="H1454" s="85" t="s">
        <v>2325</v>
      </c>
    </row>
    <row r="1455" spans="1:8">
      <c r="A1455" s="85" t="s">
        <v>3907</v>
      </c>
      <c r="B1455" s="85" t="s">
        <v>3826</v>
      </c>
      <c r="C1455" s="85">
        <v>12</v>
      </c>
      <c r="D1455" s="85">
        <v>59265931</v>
      </c>
      <c r="E1455" s="85">
        <v>59314303</v>
      </c>
      <c r="F1455" s="85">
        <v>0</v>
      </c>
      <c r="G1455" s="85">
        <v>0</v>
      </c>
      <c r="H1455" s="85" t="s">
        <v>2325</v>
      </c>
    </row>
    <row r="1456" spans="1:8">
      <c r="A1456" s="85" t="s">
        <v>3908</v>
      </c>
      <c r="B1456" s="85" t="s">
        <v>3826</v>
      </c>
      <c r="C1456" s="85">
        <v>12</v>
      </c>
      <c r="D1456" s="85">
        <v>59917059</v>
      </c>
      <c r="E1456" s="85">
        <v>59917965</v>
      </c>
      <c r="F1456" s="85">
        <v>0</v>
      </c>
      <c r="G1456" s="85">
        <v>0</v>
      </c>
      <c r="H1456" s="85" t="s">
        <v>2325</v>
      </c>
    </row>
    <row r="1457" spans="1:8">
      <c r="A1457" s="85" t="s">
        <v>3909</v>
      </c>
      <c r="B1457" s="85" t="s">
        <v>3826</v>
      </c>
      <c r="C1457" s="85">
        <v>12</v>
      </c>
      <c r="D1457" s="85">
        <v>59989848</v>
      </c>
      <c r="E1457" s="85">
        <v>60176395</v>
      </c>
      <c r="F1457" s="85">
        <v>0</v>
      </c>
      <c r="G1457" s="85">
        <v>0</v>
      </c>
      <c r="H1457" s="85" t="s">
        <v>2325</v>
      </c>
    </row>
    <row r="1458" spans="1:8">
      <c r="A1458" s="85" t="s">
        <v>3910</v>
      </c>
      <c r="B1458" s="85" t="s">
        <v>3911</v>
      </c>
      <c r="C1458" s="85">
        <v>12</v>
      </c>
      <c r="D1458" s="85">
        <v>82617460</v>
      </c>
      <c r="E1458" s="85">
        <v>82752584</v>
      </c>
      <c r="F1458" s="85">
        <v>0</v>
      </c>
      <c r="G1458" s="85">
        <v>0</v>
      </c>
      <c r="H1458" s="85" t="s">
        <v>2325</v>
      </c>
    </row>
    <row r="1459" spans="1:8">
      <c r="A1459" s="85" t="s">
        <v>3912</v>
      </c>
      <c r="B1459" s="85" t="s">
        <v>3911</v>
      </c>
      <c r="C1459" s="85">
        <v>12</v>
      </c>
      <c r="D1459" s="85">
        <v>82752276</v>
      </c>
      <c r="E1459" s="85">
        <v>82873015</v>
      </c>
      <c r="F1459" s="85">
        <v>0</v>
      </c>
      <c r="G1459" s="85">
        <v>0</v>
      </c>
      <c r="H1459" s="85" t="s">
        <v>2325</v>
      </c>
    </row>
    <row r="1460" spans="1:8">
      <c r="A1460" s="85" t="s">
        <v>3913</v>
      </c>
      <c r="B1460" s="85" t="s">
        <v>3911</v>
      </c>
      <c r="C1460" s="85">
        <v>12</v>
      </c>
      <c r="D1460" s="85">
        <v>83080659</v>
      </c>
      <c r="E1460" s="85">
        <v>83528649</v>
      </c>
      <c r="F1460" s="85">
        <v>0</v>
      </c>
      <c r="G1460" s="85">
        <v>35</v>
      </c>
      <c r="H1460" s="85" t="s">
        <v>2325</v>
      </c>
    </row>
    <row r="1461" spans="1:8">
      <c r="A1461" s="85" t="s">
        <v>3914</v>
      </c>
      <c r="B1461" s="85" t="s">
        <v>3911</v>
      </c>
      <c r="C1461" s="85">
        <v>12</v>
      </c>
      <c r="D1461" s="85">
        <v>85253492</v>
      </c>
      <c r="E1461" s="85">
        <v>85307394</v>
      </c>
      <c r="F1461" s="85">
        <v>0</v>
      </c>
      <c r="G1461" s="85">
        <v>0</v>
      </c>
      <c r="H1461" s="85" t="s">
        <v>2325</v>
      </c>
    </row>
    <row r="1462" spans="1:8">
      <c r="A1462" s="85" t="s">
        <v>3915</v>
      </c>
      <c r="B1462" s="85" t="s">
        <v>3911</v>
      </c>
      <c r="C1462" s="85">
        <v>12</v>
      </c>
      <c r="D1462" s="85">
        <v>85408094</v>
      </c>
      <c r="E1462" s="85">
        <v>85430055</v>
      </c>
      <c r="F1462" s="85">
        <v>0</v>
      </c>
      <c r="G1462" s="85">
        <v>0</v>
      </c>
      <c r="H1462" s="85" t="s">
        <v>2325</v>
      </c>
    </row>
    <row r="1463" spans="1:8">
      <c r="A1463" s="85" t="s">
        <v>3916</v>
      </c>
      <c r="B1463" s="85" t="s">
        <v>3911</v>
      </c>
      <c r="C1463" s="85">
        <v>12</v>
      </c>
      <c r="D1463" s="85">
        <v>85430092</v>
      </c>
      <c r="E1463" s="85">
        <v>85657002</v>
      </c>
      <c r="F1463" s="85">
        <v>0</v>
      </c>
      <c r="G1463" s="85">
        <v>0</v>
      </c>
      <c r="H1463" s="85" t="s">
        <v>2325</v>
      </c>
    </row>
    <row r="1464" spans="1:8">
      <c r="A1464" s="85" t="s">
        <v>3917</v>
      </c>
      <c r="B1464" s="85" t="s">
        <v>3918</v>
      </c>
      <c r="C1464" s="85">
        <v>12</v>
      </c>
      <c r="D1464" s="85">
        <v>88442793</v>
      </c>
      <c r="E1464" s="85">
        <v>88535993</v>
      </c>
      <c r="F1464" s="85">
        <v>0</v>
      </c>
      <c r="G1464" s="85">
        <v>0</v>
      </c>
      <c r="H1464" s="85" t="s">
        <v>2325</v>
      </c>
    </row>
    <row r="1465" spans="1:8">
      <c r="A1465" s="85" t="s">
        <v>3919</v>
      </c>
      <c r="B1465" s="85" t="s">
        <v>3918</v>
      </c>
      <c r="C1465" s="85">
        <v>12</v>
      </c>
      <c r="D1465" s="85">
        <v>88536073</v>
      </c>
      <c r="E1465" s="85">
        <v>88593664</v>
      </c>
      <c r="F1465" s="85">
        <v>0</v>
      </c>
      <c r="G1465" s="85">
        <v>0</v>
      </c>
      <c r="H1465" s="85" t="s">
        <v>2325</v>
      </c>
    </row>
    <row r="1466" spans="1:8">
      <c r="A1466" s="85" t="s">
        <v>3920</v>
      </c>
      <c r="B1466" s="85" t="s">
        <v>3918</v>
      </c>
      <c r="C1466" s="85">
        <v>12</v>
      </c>
      <c r="D1466" s="85">
        <v>88886570</v>
      </c>
      <c r="E1466" s="85">
        <v>88974628</v>
      </c>
      <c r="F1466" s="85">
        <v>0</v>
      </c>
      <c r="G1466" s="85">
        <v>0</v>
      </c>
      <c r="H1466" s="85" t="s">
        <v>2325</v>
      </c>
    </row>
    <row r="1467" spans="1:8">
      <c r="A1467" s="85" t="s">
        <v>3921</v>
      </c>
      <c r="B1467" s="85" t="s">
        <v>3918</v>
      </c>
      <c r="C1467" s="85">
        <v>12</v>
      </c>
      <c r="D1467" s="85">
        <v>89741009</v>
      </c>
      <c r="E1467" s="85">
        <v>89747048</v>
      </c>
      <c r="F1467" s="85">
        <v>2</v>
      </c>
      <c r="G1467" s="85">
        <v>0</v>
      </c>
      <c r="H1467" s="85" t="s">
        <v>2325</v>
      </c>
    </row>
    <row r="1468" spans="1:8">
      <c r="A1468" s="85" t="s">
        <v>3922</v>
      </c>
      <c r="B1468" s="85" t="s">
        <v>3918</v>
      </c>
      <c r="C1468" s="85">
        <v>12</v>
      </c>
      <c r="D1468" s="85">
        <v>89813495</v>
      </c>
      <c r="E1468" s="85">
        <v>89919801</v>
      </c>
      <c r="F1468" s="85">
        <v>0</v>
      </c>
      <c r="G1468" s="85">
        <v>12</v>
      </c>
      <c r="H1468" s="85" t="s">
        <v>2325</v>
      </c>
    </row>
    <row r="1469" spans="1:8">
      <c r="A1469" s="85" t="s">
        <v>3923</v>
      </c>
      <c r="B1469" s="85" t="s">
        <v>3918</v>
      </c>
      <c r="C1469" s="85">
        <v>12</v>
      </c>
      <c r="D1469" s="85">
        <v>89913185</v>
      </c>
      <c r="E1469" s="85">
        <v>89920039</v>
      </c>
      <c r="F1469" s="85">
        <v>0</v>
      </c>
      <c r="G1469" s="85">
        <v>0</v>
      </c>
      <c r="H1469" s="85" t="s">
        <v>2325</v>
      </c>
    </row>
    <row r="1470" spans="1:8">
      <c r="A1470" s="85" t="s">
        <v>3924</v>
      </c>
      <c r="B1470" s="85" t="s">
        <v>3918</v>
      </c>
      <c r="C1470" s="85">
        <v>12</v>
      </c>
      <c r="D1470" s="85">
        <v>89913185</v>
      </c>
      <c r="E1470" s="85">
        <v>89920039</v>
      </c>
      <c r="F1470" s="85">
        <v>0</v>
      </c>
      <c r="G1470" s="85">
        <v>0</v>
      </c>
      <c r="H1470" s="85" t="s">
        <v>2325</v>
      </c>
    </row>
    <row r="1471" spans="1:8">
      <c r="A1471" s="85" t="s">
        <v>3925</v>
      </c>
      <c r="B1471" s="85" t="s">
        <v>3918</v>
      </c>
      <c r="C1471" s="85">
        <v>12</v>
      </c>
      <c r="D1471" s="85">
        <v>91496406</v>
      </c>
      <c r="E1471" s="85">
        <v>91505608</v>
      </c>
      <c r="F1471" s="85">
        <v>0</v>
      </c>
      <c r="G1471" s="85">
        <v>0</v>
      </c>
      <c r="H1471" s="85" t="s">
        <v>2325</v>
      </c>
    </row>
    <row r="1472" spans="1:8">
      <c r="A1472" s="85" t="s">
        <v>3926</v>
      </c>
      <c r="B1472" s="85" t="s">
        <v>3918</v>
      </c>
      <c r="C1472" s="85">
        <v>12</v>
      </c>
      <c r="D1472" s="85">
        <v>91539025</v>
      </c>
      <c r="E1472" s="85">
        <v>91576900</v>
      </c>
      <c r="F1472" s="85">
        <v>0</v>
      </c>
      <c r="G1472" s="85">
        <v>0</v>
      </c>
      <c r="H1472" s="85" t="s">
        <v>2325</v>
      </c>
    </row>
    <row r="1473" spans="1:8">
      <c r="A1473" s="85" t="s">
        <v>3927</v>
      </c>
      <c r="B1473" s="85" t="s">
        <v>3928</v>
      </c>
      <c r="C1473" s="85">
        <v>12</v>
      </c>
      <c r="D1473" s="85">
        <v>121866900</v>
      </c>
      <c r="E1473" s="85">
        <v>122018920</v>
      </c>
      <c r="F1473" s="85">
        <v>0</v>
      </c>
      <c r="G1473" s="85">
        <v>0</v>
      </c>
      <c r="H1473" s="85" t="s">
        <v>2325</v>
      </c>
    </row>
    <row r="1474" spans="1:8">
      <c r="A1474" s="85" t="s">
        <v>3929</v>
      </c>
      <c r="B1474" s="85" t="s">
        <v>3928</v>
      </c>
      <c r="C1474" s="85">
        <v>12</v>
      </c>
      <c r="D1474" s="85">
        <v>122064455</v>
      </c>
      <c r="E1474" s="85">
        <v>122080583</v>
      </c>
      <c r="F1474" s="85">
        <v>0</v>
      </c>
      <c r="G1474" s="85">
        <v>0</v>
      </c>
      <c r="H1474" s="85" t="s">
        <v>2325</v>
      </c>
    </row>
    <row r="1475" spans="1:8">
      <c r="A1475" s="85" t="s">
        <v>3930</v>
      </c>
      <c r="B1475" s="85" t="s">
        <v>3928</v>
      </c>
      <c r="C1475" s="85">
        <v>12</v>
      </c>
      <c r="D1475" s="85">
        <v>122516628</v>
      </c>
      <c r="E1475" s="85">
        <v>122631894</v>
      </c>
      <c r="F1475" s="85">
        <v>0</v>
      </c>
      <c r="G1475" s="85">
        <v>0</v>
      </c>
      <c r="H1475" s="85" t="s">
        <v>2325</v>
      </c>
    </row>
    <row r="1476" spans="1:8">
      <c r="A1476" s="85" t="s">
        <v>3931</v>
      </c>
      <c r="B1476" s="85" t="s">
        <v>3928</v>
      </c>
      <c r="C1476" s="85">
        <v>12</v>
      </c>
      <c r="D1476" s="85">
        <v>122688090</v>
      </c>
      <c r="E1476" s="85">
        <v>122693499</v>
      </c>
      <c r="F1476" s="85">
        <v>0</v>
      </c>
      <c r="G1476" s="85">
        <v>0</v>
      </c>
      <c r="H1476" s="85" t="s">
        <v>2325</v>
      </c>
    </row>
    <row r="1477" spans="1:8">
      <c r="A1477" s="85" t="s">
        <v>3932</v>
      </c>
      <c r="B1477" s="85" t="s">
        <v>3928</v>
      </c>
      <c r="C1477" s="85">
        <v>12</v>
      </c>
      <c r="D1477" s="85">
        <v>122692326</v>
      </c>
      <c r="E1477" s="85">
        <v>122750970</v>
      </c>
      <c r="F1477" s="85">
        <v>0</v>
      </c>
      <c r="G1477" s="85">
        <v>0</v>
      </c>
      <c r="H1477" s="85" t="s">
        <v>2325</v>
      </c>
    </row>
    <row r="1478" spans="1:8">
      <c r="A1478" s="85" t="s">
        <v>3933</v>
      </c>
      <c r="B1478" s="85" t="s">
        <v>3928</v>
      </c>
      <c r="C1478" s="85">
        <v>12</v>
      </c>
      <c r="D1478" s="85">
        <v>122714111</v>
      </c>
      <c r="E1478" s="85">
        <v>122751068</v>
      </c>
      <c r="F1478" s="85">
        <v>0</v>
      </c>
      <c r="G1478" s="85">
        <v>0</v>
      </c>
      <c r="H1478" s="85" t="s">
        <v>2325</v>
      </c>
    </row>
    <row r="1479" spans="1:8">
      <c r="A1479" s="85" t="s">
        <v>3934</v>
      </c>
      <c r="B1479" s="85" t="s">
        <v>3928</v>
      </c>
      <c r="C1479" s="85">
        <v>12</v>
      </c>
      <c r="D1479" s="85">
        <v>122755979</v>
      </c>
      <c r="E1479" s="85">
        <v>122907179</v>
      </c>
      <c r="F1479" s="85">
        <v>0</v>
      </c>
      <c r="G1479" s="85">
        <v>0</v>
      </c>
      <c r="H1479" s="85" t="s">
        <v>2325</v>
      </c>
    </row>
    <row r="1480" spans="1:8">
      <c r="A1480" s="85" t="s">
        <v>3935</v>
      </c>
      <c r="B1480" s="85" t="s">
        <v>3928</v>
      </c>
      <c r="C1480" s="85">
        <v>12</v>
      </c>
      <c r="D1480" s="85">
        <v>122957417</v>
      </c>
      <c r="E1480" s="85">
        <v>122985518</v>
      </c>
      <c r="F1480" s="85">
        <v>0</v>
      </c>
      <c r="G1480" s="85">
        <v>49</v>
      </c>
      <c r="H1480" s="85" t="s">
        <v>2325</v>
      </c>
    </row>
    <row r="1481" spans="1:8">
      <c r="A1481" s="85" t="s">
        <v>3936</v>
      </c>
      <c r="B1481" s="85" t="s">
        <v>3928</v>
      </c>
      <c r="C1481" s="85">
        <v>12</v>
      </c>
      <c r="D1481" s="85">
        <v>122989190</v>
      </c>
      <c r="E1481" s="85">
        <v>123011547</v>
      </c>
      <c r="F1481" s="85">
        <v>0</v>
      </c>
      <c r="G1481" s="85">
        <v>0</v>
      </c>
      <c r="H1481" s="85" t="s">
        <v>2325</v>
      </c>
    </row>
    <row r="1482" spans="1:8">
      <c r="A1482" s="85" t="s">
        <v>3937</v>
      </c>
      <c r="B1482" s="85" t="s">
        <v>3928</v>
      </c>
      <c r="C1482" s="85">
        <v>12</v>
      </c>
      <c r="D1482" s="85">
        <v>123011793</v>
      </c>
      <c r="E1482" s="85">
        <v>123110943</v>
      </c>
      <c r="F1482" s="85">
        <v>0</v>
      </c>
      <c r="G1482" s="85">
        <v>0</v>
      </c>
      <c r="H1482" s="85" t="s">
        <v>2325</v>
      </c>
    </row>
    <row r="1483" spans="1:8">
      <c r="A1483" s="85" t="s">
        <v>3938</v>
      </c>
      <c r="B1483" s="85" t="s">
        <v>3928</v>
      </c>
      <c r="C1483" s="85">
        <v>12</v>
      </c>
      <c r="D1483" s="85">
        <v>123104824</v>
      </c>
      <c r="E1483" s="85">
        <v>123215390</v>
      </c>
      <c r="F1483" s="85">
        <v>0</v>
      </c>
      <c r="G1483" s="85">
        <v>0</v>
      </c>
      <c r="H1483" s="85" t="s">
        <v>2325</v>
      </c>
    </row>
    <row r="1484" spans="1:8">
      <c r="A1484" s="85" t="s">
        <v>3939</v>
      </c>
      <c r="B1484" s="85" t="s">
        <v>3928</v>
      </c>
      <c r="C1484" s="85">
        <v>12</v>
      </c>
      <c r="D1484" s="85">
        <v>123185840</v>
      </c>
      <c r="E1484" s="85">
        <v>123187890</v>
      </c>
      <c r="F1484" s="85">
        <v>0</v>
      </c>
      <c r="G1484" s="85">
        <v>2</v>
      </c>
      <c r="H1484" s="85" t="s">
        <v>2329</v>
      </c>
    </row>
    <row r="1485" spans="1:8">
      <c r="A1485" s="85" t="s">
        <v>3940</v>
      </c>
      <c r="B1485" s="85" t="s">
        <v>3928</v>
      </c>
      <c r="C1485" s="85">
        <v>12</v>
      </c>
      <c r="D1485" s="85">
        <v>123199303</v>
      </c>
      <c r="E1485" s="85">
        <v>123201439</v>
      </c>
      <c r="F1485" s="85">
        <v>0</v>
      </c>
      <c r="G1485" s="85">
        <v>2</v>
      </c>
      <c r="H1485" s="85" t="s">
        <v>2325</v>
      </c>
    </row>
    <row r="1486" spans="1:8">
      <c r="A1486" s="85" t="s">
        <v>3941</v>
      </c>
      <c r="B1486" s="85" t="s">
        <v>3928</v>
      </c>
      <c r="C1486" s="85">
        <v>12</v>
      </c>
      <c r="D1486" s="85">
        <v>123237321</v>
      </c>
      <c r="E1486" s="85">
        <v>123255611</v>
      </c>
      <c r="F1486" s="85">
        <v>0</v>
      </c>
      <c r="G1486" s="85">
        <v>18</v>
      </c>
      <c r="H1486" s="85" t="s">
        <v>2325</v>
      </c>
    </row>
    <row r="1487" spans="1:8">
      <c r="A1487" s="85" t="s">
        <v>3942</v>
      </c>
      <c r="B1487" s="85" t="s">
        <v>3928</v>
      </c>
      <c r="C1487" s="85">
        <v>12</v>
      </c>
      <c r="D1487" s="85">
        <v>123258874</v>
      </c>
      <c r="E1487" s="85">
        <v>123312075</v>
      </c>
      <c r="F1487" s="85">
        <v>0</v>
      </c>
      <c r="G1487" s="85">
        <v>230</v>
      </c>
      <c r="H1487" s="85" t="s">
        <v>2325</v>
      </c>
    </row>
    <row r="1488" spans="1:8">
      <c r="A1488" s="85" t="s">
        <v>3943</v>
      </c>
      <c r="B1488" s="85" t="s">
        <v>3928</v>
      </c>
      <c r="C1488" s="85">
        <v>12</v>
      </c>
      <c r="D1488" s="85">
        <v>123319000</v>
      </c>
      <c r="E1488" s="85">
        <v>123347507</v>
      </c>
      <c r="F1488" s="85">
        <v>0</v>
      </c>
      <c r="G1488" s="85">
        <v>0</v>
      </c>
      <c r="H1488" s="85" t="s">
        <v>2325</v>
      </c>
    </row>
    <row r="1489" spans="1:8">
      <c r="A1489" s="85" t="s">
        <v>3944</v>
      </c>
      <c r="B1489" s="85" t="s">
        <v>3928</v>
      </c>
      <c r="C1489" s="85">
        <v>12</v>
      </c>
      <c r="D1489" s="85">
        <v>123349882</v>
      </c>
      <c r="E1489" s="85">
        <v>123380991</v>
      </c>
      <c r="F1489" s="85">
        <v>0</v>
      </c>
      <c r="G1489" s="85">
        <v>0</v>
      </c>
      <c r="H1489" s="85" t="s">
        <v>2325</v>
      </c>
    </row>
    <row r="1490" spans="1:8">
      <c r="A1490" s="85" t="s">
        <v>3945</v>
      </c>
      <c r="B1490" s="85" t="s">
        <v>3928</v>
      </c>
      <c r="C1490" s="85">
        <v>12</v>
      </c>
      <c r="D1490" s="85">
        <v>123405498</v>
      </c>
      <c r="E1490" s="85">
        <v>123466196</v>
      </c>
      <c r="F1490" s="85">
        <v>6</v>
      </c>
      <c r="G1490" s="85">
        <v>266</v>
      </c>
      <c r="H1490" s="85" t="s">
        <v>2325</v>
      </c>
    </row>
    <row r="1491" spans="1:8">
      <c r="A1491" s="85" t="s">
        <v>3946</v>
      </c>
      <c r="B1491" s="85" t="s">
        <v>3928</v>
      </c>
      <c r="C1491" s="85">
        <v>12</v>
      </c>
      <c r="D1491" s="85">
        <v>123459127</v>
      </c>
      <c r="E1491" s="85">
        <v>123464590</v>
      </c>
      <c r="F1491" s="85">
        <v>6</v>
      </c>
      <c r="G1491" s="85">
        <v>266</v>
      </c>
      <c r="H1491" s="85" t="s">
        <v>2325</v>
      </c>
    </row>
    <row r="1492" spans="1:8">
      <c r="A1492" s="85" t="s">
        <v>3947</v>
      </c>
      <c r="B1492" s="85" t="s">
        <v>3928</v>
      </c>
      <c r="C1492" s="85">
        <v>12</v>
      </c>
      <c r="D1492" s="85">
        <v>123464607</v>
      </c>
      <c r="E1492" s="85">
        <v>123467456</v>
      </c>
      <c r="F1492" s="85">
        <v>6</v>
      </c>
      <c r="G1492" s="85">
        <v>266</v>
      </c>
      <c r="H1492" s="85" t="s">
        <v>2325</v>
      </c>
    </row>
    <row r="1493" spans="1:8">
      <c r="A1493" s="85" t="s">
        <v>3948</v>
      </c>
      <c r="B1493" s="85" t="s">
        <v>3928</v>
      </c>
      <c r="C1493" s="85">
        <v>12</v>
      </c>
      <c r="D1493" s="85">
        <v>123468027</v>
      </c>
      <c r="E1493" s="85">
        <v>123634562</v>
      </c>
      <c r="F1493" s="85">
        <v>62</v>
      </c>
      <c r="G1493" s="85">
        <v>266</v>
      </c>
      <c r="H1493" s="85" t="s">
        <v>2325</v>
      </c>
    </row>
    <row r="1494" spans="1:8">
      <c r="A1494" s="85" t="s">
        <v>3949</v>
      </c>
      <c r="B1494" s="85" t="s">
        <v>3928</v>
      </c>
      <c r="C1494" s="85">
        <v>12</v>
      </c>
      <c r="D1494" s="85">
        <v>123636867</v>
      </c>
      <c r="E1494" s="85">
        <v>123728561</v>
      </c>
      <c r="F1494" s="85">
        <v>180</v>
      </c>
      <c r="G1494" s="85">
        <v>266</v>
      </c>
      <c r="H1494" s="85" t="s">
        <v>2325</v>
      </c>
    </row>
    <row r="1495" spans="1:8">
      <c r="A1495" s="85" t="s">
        <v>3950</v>
      </c>
      <c r="B1495" s="85" t="s">
        <v>3928</v>
      </c>
      <c r="C1495" s="85">
        <v>12</v>
      </c>
      <c r="D1495" s="85">
        <v>123717463</v>
      </c>
      <c r="E1495" s="85">
        <v>123742506</v>
      </c>
      <c r="F1495" s="85">
        <v>76</v>
      </c>
      <c r="G1495" s="85">
        <v>266</v>
      </c>
      <c r="H1495" s="85" t="s">
        <v>2325</v>
      </c>
    </row>
    <row r="1496" spans="1:8">
      <c r="A1496" s="85" t="s">
        <v>3951</v>
      </c>
      <c r="B1496" s="85" t="s">
        <v>3928</v>
      </c>
      <c r="C1496" s="85">
        <v>12</v>
      </c>
      <c r="D1496" s="85">
        <v>123745528</v>
      </c>
      <c r="E1496" s="85">
        <v>123756881</v>
      </c>
      <c r="F1496" s="85">
        <v>28</v>
      </c>
      <c r="G1496" s="85">
        <v>266</v>
      </c>
      <c r="H1496" s="85" t="s">
        <v>2325</v>
      </c>
    </row>
    <row r="1497" spans="1:8">
      <c r="A1497" s="85" t="s">
        <v>3952</v>
      </c>
      <c r="B1497" s="85" t="s">
        <v>3928</v>
      </c>
      <c r="C1497" s="85">
        <v>12</v>
      </c>
      <c r="D1497" s="85">
        <v>123773656</v>
      </c>
      <c r="E1497" s="85">
        <v>123849390</v>
      </c>
      <c r="F1497" s="85">
        <v>31</v>
      </c>
      <c r="G1497" s="85">
        <v>225</v>
      </c>
      <c r="H1497" s="85" t="s">
        <v>2325</v>
      </c>
    </row>
    <row r="1498" spans="1:8">
      <c r="A1498" s="85" t="s">
        <v>3953</v>
      </c>
      <c r="B1498" s="85" t="s">
        <v>3928</v>
      </c>
      <c r="C1498" s="85">
        <v>12</v>
      </c>
      <c r="D1498" s="85">
        <v>123868320</v>
      </c>
      <c r="E1498" s="85">
        <v>123893905</v>
      </c>
      <c r="F1498" s="85">
        <v>25</v>
      </c>
      <c r="G1498" s="85">
        <v>266</v>
      </c>
      <c r="H1498" s="85" t="s">
        <v>2325</v>
      </c>
    </row>
    <row r="1499" spans="1:8">
      <c r="A1499" s="85" t="s">
        <v>3954</v>
      </c>
      <c r="B1499" s="85" t="s">
        <v>3928</v>
      </c>
      <c r="C1499" s="85">
        <v>12</v>
      </c>
      <c r="D1499" s="85">
        <v>123899936</v>
      </c>
      <c r="E1499" s="85">
        <v>123921264</v>
      </c>
      <c r="F1499" s="85">
        <v>22</v>
      </c>
      <c r="G1499" s="85">
        <v>261</v>
      </c>
      <c r="H1499" s="85" t="s">
        <v>2325</v>
      </c>
    </row>
    <row r="1500" spans="1:8">
      <c r="A1500" s="85" t="s">
        <v>3955</v>
      </c>
      <c r="B1500" s="85" t="s">
        <v>3928</v>
      </c>
      <c r="C1500" s="85">
        <v>12</v>
      </c>
      <c r="D1500" s="85">
        <v>123942188</v>
      </c>
      <c r="E1500" s="85">
        <v>123957701</v>
      </c>
      <c r="F1500" s="85">
        <v>0</v>
      </c>
      <c r="G1500" s="85">
        <v>0</v>
      </c>
      <c r="H1500" s="85" t="s">
        <v>2325</v>
      </c>
    </row>
    <row r="1501" spans="1:8">
      <c r="A1501" s="85" t="s">
        <v>3956</v>
      </c>
      <c r="B1501" s="85" t="s">
        <v>3928</v>
      </c>
      <c r="C1501" s="85">
        <v>12</v>
      </c>
      <c r="D1501" s="85">
        <v>123955925</v>
      </c>
      <c r="E1501" s="85">
        <v>124018265</v>
      </c>
      <c r="F1501" s="85">
        <v>0</v>
      </c>
      <c r="G1501" s="85">
        <v>0</v>
      </c>
      <c r="H1501" s="85" t="s">
        <v>2325</v>
      </c>
    </row>
    <row r="1502" spans="1:8">
      <c r="A1502" s="85" t="s">
        <v>3957</v>
      </c>
      <c r="B1502" s="85" t="s">
        <v>3928</v>
      </c>
      <c r="C1502" s="85">
        <v>12</v>
      </c>
      <c r="D1502" s="85">
        <v>124069078</v>
      </c>
      <c r="E1502" s="85">
        <v>124083116</v>
      </c>
      <c r="F1502" s="85">
        <v>0</v>
      </c>
      <c r="G1502" s="85">
        <v>0</v>
      </c>
      <c r="H1502" s="85" t="s">
        <v>2325</v>
      </c>
    </row>
    <row r="1503" spans="1:8">
      <c r="A1503" s="85" t="s">
        <v>3958</v>
      </c>
      <c r="B1503" s="85" t="s">
        <v>3928</v>
      </c>
      <c r="C1503" s="85">
        <v>12</v>
      </c>
      <c r="D1503" s="85">
        <v>124086624</v>
      </c>
      <c r="E1503" s="85">
        <v>124105488</v>
      </c>
      <c r="F1503" s="85">
        <v>0</v>
      </c>
      <c r="G1503" s="85">
        <v>0</v>
      </c>
      <c r="H1503" s="85" t="s">
        <v>2325</v>
      </c>
    </row>
    <row r="1504" spans="1:8">
      <c r="A1504" s="85" t="s">
        <v>3959</v>
      </c>
      <c r="B1504" s="85" t="s">
        <v>3928</v>
      </c>
      <c r="C1504" s="85">
        <v>12</v>
      </c>
      <c r="D1504" s="85">
        <v>124104953</v>
      </c>
      <c r="E1504" s="85">
        <v>124118313</v>
      </c>
      <c r="F1504" s="85">
        <v>0</v>
      </c>
      <c r="G1504" s="85">
        <v>0</v>
      </c>
      <c r="H1504" s="85" t="s">
        <v>2325</v>
      </c>
    </row>
    <row r="1505" spans="1:8">
      <c r="A1505" s="85" t="s">
        <v>3960</v>
      </c>
      <c r="B1505" s="85" t="s">
        <v>3928</v>
      </c>
      <c r="C1505" s="85">
        <v>12</v>
      </c>
      <c r="D1505" s="85">
        <v>124118375</v>
      </c>
      <c r="E1505" s="85">
        <v>124147153</v>
      </c>
      <c r="F1505" s="85">
        <v>0</v>
      </c>
      <c r="G1505" s="85">
        <v>0</v>
      </c>
      <c r="H1505" s="85" t="s">
        <v>2325</v>
      </c>
    </row>
    <row r="1506" spans="1:8">
      <c r="A1506" s="85" t="s">
        <v>3961</v>
      </c>
      <c r="B1506" s="85" t="s">
        <v>3928</v>
      </c>
      <c r="C1506" s="85">
        <v>12</v>
      </c>
      <c r="D1506" s="85">
        <v>124155660</v>
      </c>
      <c r="E1506" s="85">
        <v>124192948</v>
      </c>
      <c r="F1506" s="85">
        <v>0</v>
      </c>
      <c r="G1506" s="85">
        <v>0</v>
      </c>
      <c r="H1506" s="85" t="s">
        <v>2325</v>
      </c>
    </row>
    <row r="1507" spans="1:8">
      <c r="A1507" s="85" t="s">
        <v>3962</v>
      </c>
      <c r="B1507" s="85" t="s">
        <v>3928</v>
      </c>
      <c r="C1507" s="85">
        <v>12</v>
      </c>
      <c r="D1507" s="85">
        <v>124196865</v>
      </c>
      <c r="E1507" s="85">
        <v>124246302</v>
      </c>
      <c r="F1507" s="85">
        <v>0</v>
      </c>
      <c r="G1507" s="85">
        <v>0</v>
      </c>
      <c r="H1507" s="85" t="s">
        <v>2325</v>
      </c>
    </row>
    <row r="1508" spans="1:8">
      <c r="A1508" s="85" t="s">
        <v>3963</v>
      </c>
      <c r="B1508" s="85" t="s">
        <v>3928</v>
      </c>
      <c r="C1508" s="85">
        <v>12</v>
      </c>
      <c r="D1508" s="85">
        <v>124247042</v>
      </c>
      <c r="E1508" s="85">
        <v>124420753</v>
      </c>
      <c r="F1508" s="85">
        <v>0</v>
      </c>
      <c r="G1508" s="85">
        <v>1</v>
      </c>
      <c r="H1508" s="85" t="s">
        <v>2329</v>
      </c>
    </row>
    <row r="1509" spans="1:8">
      <c r="A1509" s="85" t="s">
        <v>3964</v>
      </c>
      <c r="B1509" s="85" t="s">
        <v>3928</v>
      </c>
      <c r="C1509" s="85">
        <v>12</v>
      </c>
      <c r="D1509" s="85">
        <v>124403207</v>
      </c>
      <c r="E1509" s="85">
        <v>124457378</v>
      </c>
      <c r="F1509" s="85">
        <v>0</v>
      </c>
      <c r="G1509" s="85">
        <v>0</v>
      </c>
      <c r="H1509" s="85" t="s">
        <v>2325</v>
      </c>
    </row>
    <row r="1510" spans="1:8">
      <c r="A1510" s="85" t="s">
        <v>3965</v>
      </c>
      <c r="B1510" s="85" t="s">
        <v>3928</v>
      </c>
      <c r="C1510" s="85">
        <v>12</v>
      </c>
      <c r="D1510" s="85">
        <v>124456392</v>
      </c>
      <c r="E1510" s="85">
        <v>124499986</v>
      </c>
      <c r="F1510" s="85">
        <v>0</v>
      </c>
      <c r="G1510" s="85">
        <v>0</v>
      </c>
      <c r="H1510" s="85" t="s">
        <v>2325</v>
      </c>
    </row>
    <row r="1511" spans="1:8">
      <c r="A1511" s="85" t="s">
        <v>3966</v>
      </c>
      <c r="B1511" s="85" t="s">
        <v>3928</v>
      </c>
      <c r="C1511" s="85">
        <v>12</v>
      </c>
      <c r="D1511" s="85">
        <v>124457788</v>
      </c>
      <c r="E1511" s="85">
        <v>124800570</v>
      </c>
      <c r="F1511" s="85">
        <v>0</v>
      </c>
      <c r="G1511" s="85">
        <v>0</v>
      </c>
      <c r="H1511" s="85" t="s">
        <v>2325</v>
      </c>
    </row>
    <row r="1512" spans="1:8">
      <c r="A1512" s="85" t="s">
        <v>3967</v>
      </c>
      <c r="B1512" s="85" t="s">
        <v>3968</v>
      </c>
      <c r="C1512" s="85">
        <v>12</v>
      </c>
      <c r="D1512" s="85">
        <v>128751948</v>
      </c>
      <c r="E1512" s="85">
        <v>129192460</v>
      </c>
      <c r="F1512" s="85">
        <v>0</v>
      </c>
      <c r="G1512" s="85">
        <v>0</v>
      </c>
      <c r="H1512" s="85" t="s">
        <v>2325</v>
      </c>
    </row>
    <row r="1513" spans="1:8">
      <c r="A1513" s="85" t="s">
        <v>3969</v>
      </c>
      <c r="B1513" s="85" t="s">
        <v>3968</v>
      </c>
      <c r="C1513" s="85">
        <v>12</v>
      </c>
      <c r="D1513" s="85">
        <v>129277739</v>
      </c>
      <c r="E1513" s="85">
        <v>129308528</v>
      </c>
      <c r="F1513" s="85">
        <v>0</v>
      </c>
      <c r="G1513" s="85">
        <v>0</v>
      </c>
      <c r="H1513" s="85" t="s">
        <v>2325</v>
      </c>
    </row>
    <row r="1514" spans="1:8">
      <c r="A1514" s="85" t="s">
        <v>3970</v>
      </c>
      <c r="B1514" s="85" t="s">
        <v>3968</v>
      </c>
      <c r="C1514" s="85">
        <v>12</v>
      </c>
      <c r="D1514" s="85">
        <v>130880682</v>
      </c>
      <c r="E1514" s="85">
        <v>131200826</v>
      </c>
      <c r="F1514" s="85">
        <v>0</v>
      </c>
      <c r="G1514" s="85">
        <v>0</v>
      </c>
      <c r="H1514" s="85" t="s">
        <v>2325</v>
      </c>
    </row>
    <row r="1515" spans="1:8">
      <c r="A1515" s="85" t="s">
        <v>3971</v>
      </c>
      <c r="B1515" s="85" t="s">
        <v>3972</v>
      </c>
      <c r="C1515" s="85">
        <v>13</v>
      </c>
      <c r="D1515" s="85">
        <v>58205944</v>
      </c>
      <c r="E1515" s="85">
        <v>58303445</v>
      </c>
      <c r="F1515" s="85">
        <v>36</v>
      </c>
      <c r="G1515" s="85">
        <v>411</v>
      </c>
      <c r="H1515" s="85" t="s">
        <v>2325</v>
      </c>
    </row>
    <row r="1516" spans="1:8">
      <c r="A1516" s="85" t="s">
        <v>3973</v>
      </c>
      <c r="B1516" s="85" t="s">
        <v>3972</v>
      </c>
      <c r="C1516" s="85">
        <v>13</v>
      </c>
      <c r="D1516" s="85">
        <v>60239717</v>
      </c>
      <c r="E1516" s="85">
        <v>60738121</v>
      </c>
      <c r="F1516" s="85">
        <v>0</v>
      </c>
      <c r="G1516" s="85">
        <v>0</v>
      </c>
      <c r="H1516" s="85" t="s">
        <v>2325</v>
      </c>
    </row>
    <row r="1517" spans="1:8">
      <c r="A1517" s="85" t="s">
        <v>3974</v>
      </c>
      <c r="B1517" s="85" t="s">
        <v>3972</v>
      </c>
      <c r="C1517" s="85">
        <v>13</v>
      </c>
      <c r="D1517" s="85">
        <v>60970591</v>
      </c>
      <c r="E1517" s="85">
        <v>61148012</v>
      </c>
      <c r="F1517" s="85">
        <v>0</v>
      </c>
      <c r="G1517" s="85">
        <v>0</v>
      </c>
      <c r="H1517" s="85" t="s">
        <v>2325</v>
      </c>
    </row>
    <row r="1518" spans="1:8">
      <c r="A1518" s="85" t="s">
        <v>3975</v>
      </c>
      <c r="B1518" s="85" t="s">
        <v>3976</v>
      </c>
      <c r="C1518" s="85">
        <v>13</v>
      </c>
      <c r="D1518" s="85">
        <v>73329540</v>
      </c>
      <c r="E1518" s="85">
        <v>73356234</v>
      </c>
      <c r="F1518" s="85">
        <v>0</v>
      </c>
      <c r="G1518" s="85">
        <v>0</v>
      </c>
      <c r="H1518" s="85" t="s">
        <v>2325</v>
      </c>
    </row>
    <row r="1519" spans="1:8">
      <c r="A1519" s="85" t="s">
        <v>3977</v>
      </c>
      <c r="B1519" s="85" t="s">
        <v>3976</v>
      </c>
      <c r="C1519" s="85">
        <v>13</v>
      </c>
      <c r="D1519" s="85">
        <v>73356197</v>
      </c>
      <c r="E1519" s="85">
        <v>73590591</v>
      </c>
      <c r="F1519" s="85">
        <v>0</v>
      </c>
      <c r="G1519" s="85">
        <v>0</v>
      </c>
      <c r="H1519" s="85" t="s">
        <v>2325</v>
      </c>
    </row>
    <row r="1520" spans="1:8">
      <c r="A1520" s="85" t="s">
        <v>3978</v>
      </c>
      <c r="B1520" s="85" t="s">
        <v>3976</v>
      </c>
      <c r="C1520" s="85">
        <v>13</v>
      </c>
      <c r="D1520" s="85">
        <v>74260226</v>
      </c>
      <c r="E1520" s="85">
        <v>74708394</v>
      </c>
      <c r="F1520" s="85">
        <v>3</v>
      </c>
      <c r="G1520" s="85">
        <v>7</v>
      </c>
      <c r="H1520" s="85" t="s">
        <v>2325</v>
      </c>
    </row>
    <row r="1521" spans="1:8">
      <c r="A1521" s="85" t="s">
        <v>3979</v>
      </c>
      <c r="B1521" s="85" t="s">
        <v>3976</v>
      </c>
      <c r="C1521" s="85">
        <v>13</v>
      </c>
      <c r="D1521" s="85">
        <v>74987094</v>
      </c>
      <c r="E1521" s="85">
        <v>74993252</v>
      </c>
      <c r="F1521" s="85">
        <v>0</v>
      </c>
      <c r="G1521" s="85">
        <v>0</v>
      </c>
      <c r="H1521" s="85" t="s">
        <v>2325</v>
      </c>
    </row>
    <row r="1522" spans="1:8">
      <c r="A1522" s="85" t="s">
        <v>3980</v>
      </c>
      <c r="B1522" s="85" t="s">
        <v>3976</v>
      </c>
      <c r="C1522" s="85">
        <v>13</v>
      </c>
      <c r="D1522" s="85">
        <v>75858808</v>
      </c>
      <c r="E1522" s="85">
        <v>76056250</v>
      </c>
      <c r="F1522" s="85">
        <v>0</v>
      </c>
      <c r="G1522" s="85">
        <v>0</v>
      </c>
      <c r="H1522" s="85" t="s">
        <v>2325</v>
      </c>
    </row>
    <row r="1523" spans="1:8">
      <c r="A1523" s="85" t="s">
        <v>3981</v>
      </c>
      <c r="B1523" s="85" t="s">
        <v>3976</v>
      </c>
      <c r="C1523" s="85">
        <v>13</v>
      </c>
      <c r="D1523" s="85">
        <v>76099350</v>
      </c>
      <c r="E1523" s="85">
        <v>76123575</v>
      </c>
      <c r="F1523" s="85">
        <v>0</v>
      </c>
      <c r="G1523" s="85">
        <v>0</v>
      </c>
      <c r="H1523" s="85" t="s">
        <v>2325</v>
      </c>
    </row>
    <row r="1524" spans="1:8">
      <c r="A1524" s="85" t="s">
        <v>3982</v>
      </c>
      <c r="B1524" s="85" t="s">
        <v>3976</v>
      </c>
      <c r="C1524" s="85">
        <v>13</v>
      </c>
      <c r="D1524" s="85">
        <v>76123619</v>
      </c>
      <c r="E1524" s="85">
        <v>76180085</v>
      </c>
      <c r="F1524" s="85">
        <v>0</v>
      </c>
      <c r="G1524" s="85">
        <v>0</v>
      </c>
      <c r="H1524" s="85" t="s">
        <v>2325</v>
      </c>
    </row>
    <row r="1525" spans="1:8">
      <c r="A1525" s="85" t="s">
        <v>3983</v>
      </c>
      <c r="B1525" s="85" t="s">
        <v>3976</v>
      </c>
      <c r="C1525" s="85">
        <v>13</v>
      </c>
      <c r="D1525" s="85">
        <v>76194570</v>
      </c>
      <c r="E1525" s="85">
        <v>76434004</v>
      </c>
      <c r="F1525" s="85">
        <v>0</v>
      </c>
      <c r="G1525" s="85">
        <v>0</v>
      </c>
      <c r="H1525" s="85" t="s">
        <v>2325</v>
      </c>
    </row>
    <row r="1526" spans="1:8">
      <c r="A1526" s="85" t="s">
        <v>3984</v>
      </c>
      <c r="B1526" s="85" t="s">
        <v>3976</v>
      </c>
      <c r="C1526" s="85">
        <v>13</v>
      </c>
      <c r="D1526" s="85">
        <v>77564795</v>
      </c>
      <c r="E1526" s="85">
        <v>77576652</v>
      </c>
      <c r="F1526" s="85">
        <v>0</v>
      </c>
      <c r="G1526" s="85">
        <v>0</v>
      </c>
      <c r="H1526" s="85" t="s">
        <v>2325</v>
      </c>
    </row>
    <row r="1527" spans="1:8">
      <c r="A1527" s="85" t="s">
        <v>3985</v>
      </c>
      <c r="B1527" s="85" t="s">
        <v>3986</v>
      </c>
      <c r="C1527" s="85">
        <v>13</v>
      </c>
      <c r="D1527" s="85">
        <v>98605912</v>
      </c>
      <c r="E1527" s="85">
        <v>98676551</v>
      </c>
      <c r="F1527" s="85">
        <v>0</v>
      </c>
      <c r="G1527" s="85">
        <v>6</v>
      </c>
      <c r="H1527" s="85" t="s">
        <v>2325</v>
      </c>
    </row>
    <row r="1528" spans="1:8">
      <c r="A1528" s="85" t="s">
        <v>3987</v>
      </c>
      <c r="B1528" s="85" t="s">
        <v>3986</v>
      </c>
      <c r="C1528" s="85">
        <v>13</v>
      </c>
      <c r="D1528" s="85">
        <v>98794816</v>
      </c>
      <c r="E1528" s="85">
        <v>99102027</v>
      </c>
      <c r="F1528" s="85">
        <v>30</v>
      </c>
      <c r="G1528" s="85">
        <v>161</v>
      </c>
      <c r="H1528" s="85" t="s">
        <v>2325</v>
      </c>
    </row>
    <row r="1529" spans="1:8">
      <c r="A1529" s="85" t="s">
        <v>3988</v>
      </c>
      <c r="B1529" s="85" t="s">
        <v>3986</v>
      </c>
      <c r="C1529" s="85">
        <v>13</v>
      </c>
      <c r="D1529" s="85">
        <v>98828039</v>
      </c>
      <c r="E1529" s="85">
        <v>98829519</v>
      </c>
      <c r="F1529" s="85">
        <v>0</v>
      </c>
      <c r="G1529" s="85">
        <v>0</v>
      </c>
      <c r="H1529" s="85" t="s">
        <v>2325</v>
      </c>
    </row>
    <row r="1530" spans="1:8">
      <c r="A1530" s="85" t="s">
        <v>3989</v>
      </c>
      <c r="B1530" s="85" t="s">
        <v>3986</v>
      </c>
      <c r="C1530" s="85">
        <v>13</v>
      </c>
      <c r="D1530" s="85">
        <v>99102455</v>
      </c>
      <c r="E1530" s="85">
        <v>99230194</v>
      </c>
      <c r="F1530" s="85">
        <v>157</v>
      </c>
      <c r="G1530" s="85">
        <v>161</v>
      </c>
      <c r="H1530" s="85" t="s">
        <v>2325</v>
      </c>
    </row>
    <row r="1531" spans="1:8">
      <c r="A1531" s="85" t="s">
        <v>3990</v>
      </c>
      <c r="B1531" s="85" t="s">
        <v>3986</v>
      </c>
      <c r="C1531" s="85">
        <v>13</v>
      </c>
      <c r="D1531" s="85">
        <v>99336055</v>
      </c>
      <c r="E1531" s="85">
        <v>99404908</v>
      </c>
      <c r="F1531" s="85">
        <v>0</v>
      </c>
      <c r="G1531" s="85">
        <v>0</v>
      </c>
      <c r="H1531" s="85" t="s">
        <v>2325</v>
      </c>
    </row>
    <row r="1532" spans="1:8">
      <c r="A1532" s="85" t="s">
        <v>3991</v>
      </c>
      <c r="B1532" s="85" t="s">
        <v>3986</v>
      </c>
      <c r="C1532" s="85">
        <v>13</v>
      </c>
      <c r="D1532" s="85">
        <v>99445741</v>
      </c>
      <c r="E1532" s="85">
        <v>99738879</v>
      </c>
      <c r="F1532" s="85">
        <v>0</v>
      </c>
      <c r="G1532" s="85">
        <v>10</v>
      </c>
      <c r="H1532" s="85" t="s">
        <v>2325</v>
      </c>
    </row>
    <row r="1533" spans="1:8">
      <c r="A1533" s="85" t="s">
        <v>3992</v>
      </c>
      <c r="B1533" s="85" t="s">
        <v>3993</v>
      </c>
      <c r="C1533" s="85">
        <v>13</v>
      </c>
      <c r="D1533" s="85">
        <v>99853028</v>
      </c>
      <c r="E1533" s="85">
        <v>100038688</v>
      </c>
      <c r="F1533" s="85">
        <v>0</v>
      </c>
      <c r="G1533" s="85">
        <v>0</v>
      </c>
      <c r="H1533" s="85" t="s">
        <v>2325</v>
      </c>
    </row>
    <row r="1534" spans="1:8">
      <c r="A1534" s="85" t="s">
        <v>3994</v>
      </c>
      <c r="B1534" s="85" t="s">
        <v>3993</v>
      </c>
      <c r="C1534" s="85">
        <v>13</v>
      </c>
      <c r="D1534" s="85">
        <v>100153671</v>
      </c>
      <c r="E1534" s="85">
        <v>100216260</v>
      </c>
      <c r="F1534" s="85">
        <v>0</v>
      </c>
      <c r="G1534" s="85">
        <v>0</v>
      </c>
      <c r="H1534" s="85" t="s">
        <v>2325</v>
      </c>
    </row>
    <row r="1535" spans="1:8">
      <c r="A1535" s="85" t="s">
        <v>3995</v>
      </c>
      <c r="B1535" s="85" t="s">
        <v>3993</v>
      </c>
      <c r="C1535" s="85">
        <v>13</v>
      </c>
      <c r="D1535" s="85">
        <v>100615218</v>
      </c>
      <c r="E1535" s="85">
        <v>100624163</v>
      </c>
      <c r="F1535" s="85">
        <v>0</v>
      </c>
      <c r="G1535" s="85">
        <v>0</v>
      </c>
      <c r="H1535" s="85" t="s">
        <v>2325</v>
      </c>
    </row>
    <row r="1536" spans="1:8">
      <c r="A1536" s="85" t="s">
        <v>3996</v>
      </c>
      <c r="B1536" s="85" t="s">
        <v>3993</v>
      </c>
      <c r="C1536" s="85">
        <v>13</v>
      </c>
      <c r="D1536" s="85">
        <v>100634026</v>
      </c>
      <c r="E1536" s="85">
        <v>100639018</v>
      </c>
      <c r="F1536" s="85">
        <v>1</v>
      </c>
      <c r="G1536" s="85">
        <v>0</v>
      </c>
      <c r="H1536" s="85" t="s">
        <v>2329</v>
      </c>
    </row>
    <row r="1537" spans="1:8">
      <c r="A1537" s="85" t="s">
        <v>3997</v>
      </c>
      <c r="B1537" s="85" t="s">
        <v>3993</v>
      </c>
      <c r="C1537" s="85">
        <v>13</v>
      </c>
      <c r="D1537" s="85">
        <v>100741269</v>
      </c>
      <c r="E1537" s="85">
        <v>101182686</v>
      </c>
      <c r="F1537" s="85">
        <v>22</v>
      </c>
      <c r="G1537" s="85">
        <v>11</v>
      </c>
      <c r="H1537" s="85" t="s">
        <v>2329</v>
      </c>
    </row>
    <row r="1538" spans="1:8">
      <c r="A1538" s="85" t="s">
        <v>3998</v>
      </c>
      <c r="B1538" s="85" t="s">
        <v>3999</v>
      </c>
      <c r="C1538" s="85">
        <v>14</v>
      </c>
      <c r="D1538" s="85">
        <v>21853353</v>
      </c>
      <c r="E1538" s="85">
        <v>21924285</v>
      </c>
      <c r="F1538" s="85">
        <v>0</v>
      </c>
      <c r="G1538" s="85">
        <v>0</v>
      </c>
      <c r="H1538" s="85" t="s">
        <v>2325</v>
      </c>
    </row>
    <row r="1539" spans="1:8">
      <c r="A1539" s="85" t="s">
        <v>4000</v>
      </c>
      <c r="B1539" s="85" t="s">
        <v>3999</v>
      </c>
      <c r="C1539" s="85">
        <v>14</v>
      </c>
      <c r="D1539" s="85">
        <v>21927179</v>
      </c>
      <c r="E1539" s="85">
        <v>21945132</v>
      </c>
      <c r="F1539" s="85">
        <v>0</v>
      </c>
      <c r="G1539" s="85">
        <v>0</v>
      </c>
      <c r="H1539" s="85" t="s">
        <v>2325</v>
      </c>
    </row>
    <row r="1540" spans="1:8">
      <c r="A1540" s="85" t="s">
        <v>4001</v>
      </c>
      <c r="B1540" s="85" t="s">
        <v>3999</v>
      </c>
      <c r="C1540" s="85">
        <v>14</v>
      </c>
      <c r="D1540" s="85">
        <v>21944756</v>
      </c>
      <c r="E1540" s="85">
        <v>21967319</v>
      </c>
      <c r="F1540" s="85">
        <v>0</v>
      </c>
      <c r="G1540" s="85">
        <v>0</v>
      </c>
      <c r="H1540" s="85" t="s">
        <v>2325</v>
      </c>
    </row>
    <row r="1541" spans="1:8">
      <c r="A1541" s="85" t="s">
        <v>4002</v>
      </c>
      <c r="B1541" s="85" t="s">
        <v>3999</v>
      </c>
      <c r="C1541" s="85">
        <v>14</v>
      </c>
      <c r="D1541" s="85">
        <v>23025534</v>
      </c>
      <c r="E1541" s="85">
        <v>23027939</v>
      </c>
      <c r="F1541" s="85">
        <v>0</v>
      </c>
      <c r="G1541" s="85">
        <v>0</v>
      </c>
      <c r="H1541" s="85" t="s">
        <v>2325</v>
      </c>
    </row>
    <row r="1542" spans="1:8">
      <c r="A1542" s="85" t="s">
        <v>4003</v>
      </c>
      <c r="B1542" s="85" t="s">
        <v>3999</v>
      </c>
      <c r="C1542" s="85">
        <v>14</v>
      </c>
      <c r="D1542" s="85">
        <v>23033805</v>
      </c>
      <c r="E1542" s="85">
        <v>23058175</v>
      </c>
      <c r="F1542" s="85">
        <v>0</v>
      </c>
      <c r="G1542" s="85">
        <v>0</v>
      </c>
      <c r="H1542" s="85" t="s">
        <v>2325</v>
      </c>
    </row>
    <row r="1543" spans="1:8">
      <c r="A1543" s="85" t="s">
        <v>4004</v>
      </c>
      <c r="B1543" s="85" t="s">
        <v>3999</v>
      </c>
      <c r="C1543" s="85">
        <v>14</v>
      </c>
      <c r="D1543" s="85">
        <v>23067146</v>
      </c>
      <c r="E1543" s="85">
        <v>23081265</v>
      </c>
      <c r="F1543" s="85">
        <v>0</v>
      </c>
      <c r="G1543" s="85">
        <v>0</v>
      </c>
      <c r="H1543" s="85" t="s">
        <v>2325</v>
      </c>
    </row>
    <row r="1544" spans="1:8">
      <c r="A1544" s="85" t="s">
        <v>4005</v>
      </c>
      <c r="B1544" s="85" t="s">
        <v>3999</v>
      </c>
      <c r="C1544" s="85">
        <v>14</v>
      </c>
      <c r="D1544" s="85">
        <v>23102673</v>
      </c>
      <c r="E1544" s="85">
        <v>23103716</v>
      </c>
      <c r="F1544" s="85">
        <v>0</v>
      </c>
      <c r="G1544" s="85">
        <v>0</v>
      </c>
      <c r="H1544" s="85" t="s">
        <v>2325</v>
      </c>
    </row>
    <row r="1545" spans="1:8">
      <c r="A1545" s="85" t="s">
        <v>4006</v>
      </c>
      <c r="B1545" s="85" t="s">
        <v>3999</v>
      </c>
      <c r="C1545" s="85">
        <v>14</v>
      </c>
      <c r="D1545" s="85">
        <v>23235731</v>
      </c>
      <c r="E1545" s="85">
        <v>23241007</v>
      </c>
      <c r="F1545" s="85">
        <v>0</v>
      </c>
      <c r="G1545" s="85">
        <v>0</v>
      </c>
      <c r="H1545" s="85" t="s">
        <v>2325</v>
      </c>
    </row>
    <row r="1546" spans="1:8">
      <c r="A1546" s="85" t="s">
        <v>4007</v>
      </c>
      <c r="B1546" s="85" t="s">
        <v>3999</v>
      </c>
      <c r="C1546" s="85">
        <v>14</v>
      </c>
      <c r="D1546" s="85">
        <v>23340822</v>
      </c>
      <c r="E1546" s="85">
        <v>23350789</v>
      </c>
      <c r="F1546" s="85">
        <v>0</v>
      </c>
      <c r="G1546" s="85">
        <v>0</v>
      </c>
      <c r="H1546" s="85" t="s">
        <v>2325</v>
      </c>
    </row>
    <row r="1547" spans="1:8">
      <c r="A1547" s="85" t="s">
        <v>4008</v>
      </c>
      <c r="B1547" s="85" t="s">
        <v>3999</v>
      </c>
      <c r="C1547" s="85">
        <v>14</v>
      </c>
      <c r="D1547" s="85">
        <v>23352374</v>
      </c>
      <c r="E1547" s="85">
        <v>23356895</v>
      </c>
      <c r="F1547" s="85">
        <v>0</v>
      </c>
      <c r="G1547" s="85">
        <v>0</v>
      </c>
      <c r="H1547" s="85" t="s">
        <v>2325</v>
      </c>
    </row>
    <row r="1548" spans="1:8">
      <c r="A1548" s="85" t="s">
        <v>4009</v>
      </c>
      <c r="B1548" s="85" t="s">
        <v>3999</v>
      </c>
      <c r="C1548" s="85">
        <v>14</v>
      </c>
      <c r="D1548" s="85">
        <v>23369854</v>
      </c>
      <c r="E1548" s="85">
        <v>23388393</v>
      </c>
      <c r="F1548" s="85">
        <v>48</v>
      </c>
      <c r="G1548" s="85">
        <v>95</v>
      </c>
      <c r="H1548" s="85" t="s">
        <v>2325</v>
      </c>
    </row>
    <row r="1549" spans="1:8">
      <c r="A1549" s="85" t="s">
        <v>4010</v>
      </c>
      <c r="B1549" s="85" t="s">
        <v>3999</v>
      </c>
      <c r="C1549" s="85">
        <v>14</v>
      </c>
      <c r="D1549" s="85">
        <v>23389720</v>
      </c>
      <c r="E1549" s="85">
        <v>23398794</v>
      </c>
      <c r="F1549" s="85">
        <v>56</v>
      </c>
      <c r="G1549" s="85">
        <v>95</v>
      </c>
      <c r="H1549" s="85" t="s">
        <v>2325</v>
      </c>
    </row>
    <row r="1550" spans="1:8">
      <c r="A1550" s="85" t="s">
        <v>4011</v>
      </c>
      <c r="B1550" s="85" t="s">
        <v>3999</v>
      </c>
      <c r="C1550" s="85">
        <v>14</v>
      </c>
      <c r="D1550" s="85">
        <v>23415437</v>
      </c>
      <c r="E1550" s="85">
        <v>23426370</v>
      </c>
      <c r="F1550" s="85">
        <v>34</v>
      </c>
      <c r="G1550" s="85">
        <v>100</v>
      </c>
      <c r="H1550" s="85" t="s">
        <v>2325</v>
      </c>
    </row>
    <row r="1551" spans="1:8">
      <c r="A1551" s="85" t="s">
        <v>4012</v>
      </c>
      <c r="B1551" s="85" t="s">
        <v>3999</v>
      </c>
      <c r="C1551" s="85">
        <v>14</v>
      </c>
      <c r="D1551" s="85">
        <v>23415479</v>
      </c>
      <c r="E1551" s="85">
        <v>23451467</v>
      </c>
      <c r="F1551" s="85">
        <v>52</v>
      </c>
      <c r="G1551" s="85">
        <v>0</v>
      </c>
      <c r="H1551" s="85" t="s">
        <v>2325</v>
      </c>
    </row>
    <row r="1552" spans="1:8">
      <c r="A1552" s="85" t="s">
        <v>4013</v>
      </c>
      <c r="B1552" s="85" t="s">
        <v>3999</v>
      </c>
      <c r="C1552" s="85">
        <v>14</v>
      </c>
      <c r="D1552" s="85">
        <v>23440383</v>
      </c>
      <c r="E1552" s="85">
        <v>23451851</v>
      </c>
      <c r="F1552" s="85">
        <v>21</v>
      </c>
      <c r="G1552" s="85">
        <v>82</v>
      </c>
      <c r="H1552" s="85" t="s">
        <v>2325</v>
      </c>
    </row>
    <row r="1553" spans="1:8">
      <c r="A1553" s="85" t="s">
        <v>4014</v>
      </c>
      <c r="B1553" s="85" t="s">
        <v>3999</v>
      </c>
      <c r="C1553" s="85">
        <v>14</v>
      </c>
      <c r="D1553" s="85">
        <v>23456110</v>
      </c>
      <c r="E1553" s="85">
        <v>23479375</v>
      </c>
      <c r="F1553" s="85">
        <v>12</v>
      </c>
      <c r="G1553" s="85">
        <v>0</v>
      </c>
      <c r="H1553" s="85" t="s">
        <v>2325</v>
      </c>
    </row>
    <row r="1554" spans="1:8">
      <c r="A1554" s="85" t="s">
        <v>4015</v>
      </c>
      <c r="B1554" s="85" t="s">
        <v>3999</v>
      </c>
      <c r="C1554" s="85">
        <v>14</v>
      </c>
      <c r="D1554" s="85">
        <v>23485752</v>
      </c>
      <c r="E1554" s="85">
        <v>23504439</v>
      </c>
      <c r="F1554" s="85">
        <v>2</v>
      </c>
      <c r="G1554" s="85">
        <v>0</v>
      </c>
      <c r="H1554" s="85" t="s">
        <v>2325</v>
      </c>
    </row>
    <row r="1555" spans="1:8">
      <c r="A1555" s="85" t="s">
        <v>4016</v>
      </c>
      <c r="B1555" s="85" t="s">
        <v>3999</v>
      </c>
      <c r="C1555" s="85">
        <v>14</v>
      </c>
      <c r="D1555" s="85">
        <v>23511376</v>
      </c>
      <c r="E1555" s="85">
        <v>23513269</v>
      </c>
      <c r="F1555" s="85">
        <v>0</v>
      </c>
      <c r="G1555" s="85">
        <v>95</v>
      </c>
      <c r="H1555" s="85" t="s">
        <v>2325</v>
      </c>
    </row>
    <row r="1556" spans="1:8">
      <c r="A1556" s="85" t="s">
        <v>4017</v>
      </c>
      <c r="B1556" s="85" t="s">
        <v>3999</v>
      </c>
      <c r="C1556" s="85">
        <v>14</v>
      </c>
      <c r="D1556" s="85">
        <v>23516271</v>
      </c>
      <c r="E1556" s="85">
        <v>23526747</v>
      </c>
      <c r="F1556" s="85">
        <v>0</v>
      </c>
      <c r="G1556" s="85">
        <v>0</v>
      </c>
      <c r="H1556" s="85" t="s">
        <v>2325</v>
      </c>
    </row>
    <row r="1557" spans="1:8">
      <c r="A1557" s="85" t="s">
        <v>4018</v>
      </c>
      <c r="B1557" s="85" t="s">
        <v>3999</v>
      </c>
      <c r="C1557" s="85">
        <v>14</v>
      </c>
      <c r="D1557" s="85">
        <v>23527773</v>
      </c>
      <c r="E1557" s="85">
        <v>23564823</v>
      </c>
      <c r="F1557" s="85">
        <v>0</v>
      </c>
      <c r="G1557" s="85">
        <v>0</v>
      </c>
      <c r="H1557" s="85" t="s">
        <v>2325</v>
      </c>
    </row>
    <row r="1558" spans="1:8">
      <c r="A1558" s="85" t="s">
        <v>4019</v>
      </c>
      <c r="B1558" s="85" t="s">
        <v>3999</v>
      </c>
      <c r="C1558" s="85">
        <v>14</v>
      </c>
      <c r="D1558" s="85">
        <v>23563974</v>
      </c>
      <c r="E1558" s="85">
        <v>23569665</v>
      </c>
      <c r="F1558" s="85">
        <v>0</v>
      </c>
      <c r="G1558" s="85">
        <v>0</v>
      </c>
      <c r="H1558" s="85" t="s">
        <v>2325</v>
      </c>
    </row>
    <row r="1559" spans="1:8">
      <c r="A1559" s="85" t="s">
        <v>4020</v>
      </c>
      <c r="B1559" s="85" t="s">
        <v>3999</v>
      </c>
      <c r="C1559" s="85">
        <v>14</v>
      </c>
      <c r="D1559" s="85">
        <v>23586513</v>
      </c>
      <c r="E1559" s="85">
        <v>23588825</v>
      </c>
      <c r="F1559" s="85">
        <v>0</v>
      </c>
      <c r="G1559" s="85">
        <v>0</v>
      </c>
      <c r="H1559" s="85" t="s">
        <v>2325</v>
      </c>
    </row>
    <row r="1560" spans="1:8">
      <c r="A1560" s="85" t="s">
        <v>4021</v>
      </c>
      <c r="B1560" s="85" t="s">
        <v>3999</v>
      </c>
      <c r="C1560" s="85">
        <v>14</v>
      </c>
      <c r="D1560" s="85">
        <v>23594504</v>
      </c>
      <c r="E1560" s="85">
        <v>23652883</v>
      </c>
      <c r="F1560" s="85">
        <v>0</v>
      </c>
      <c r="G1560" s="85">
        <v>0</v>
      </c>
      <c r="H1560" s="85" t="s">
        <v>2325</v>
      </c>
    </row>
    <row r="1561" spans="1:8">
      <c r="A1561" s="85" t="s">
        <v>4022</v>
      </c>
      <c r="B1561" s="85" t="s">
        <v>3999</v>
      </c>
      <c r="C1561" s="85">
        <v>14</v>
      </c>
      <c r="D1561" s="85">
        <v>23654525</v>
      </c>
      <c r="E1561" s="85">
        <v>23742686</v>
      </c>
      <c r="F1561" s="85">
        <v>0</v>
      </c>
      <c r="G1561" s="85">
        <v>0</v>
      </c>
      <c r="H1561" s="85" t="s">
        <v>2325</v>
      </c>
    </row>
    <row r="1562" spans="1:8">
      <c r="A1562" s="85" t="s">
        <v>4023</v>
      </c>
      <c r="B1562" s="85" t="s">
        <v>3999</v>
      </c>
      <c r="C1562" s="85">
        <v>14</v>
      </c>
      <c r="D1562" s="85">
        <v>23741666</v>
      </c>
      <c r="E1562" s="85">
        <v>23768656</v>
      </c>
      <c r="F1562" s="85">
        <v>0</v>
      </c>
      <c r="G1562" s="85">
        <v>0</v>
      </c>
      <c r="H1562" s="85" t="s">
        <v>2325</v>
      </c>
    </row>
    <row r="1563" spans="1:8">
      <c r="A1563" s="85" t="s">
        <v>4024</v>
      </c>
      <c r="B1563" s="85" t="s">
        <v>3999</v>
      </c>
      <c r="C1563" s="85">
        <v>14</v>
      </c>
      <c r="D1563" s="85">
        <v>23764852</v>
      </c>
      <c r="E1563" s="85">
        <v>23772057</v>
      </c>
      <c r="F1563" s="85">
        <v>0</v>
      </c>
      <c r="G1563" s="85">
        <v>0</v>
      </c>
      <c r="H1563" s="85" t="s">
        <v>2325</v>
      </c>
    </row>
    <row r="1564" spans="1:8">
      <c r="A1564" s="85" t="s">
        <v>4025</v>
      </c>
      <c r="B1564" s="85" t="s">
        <v>3999</v>
      </c>
      <c r="C1564" s="85">
        <v>14</v>
      </c>
      <c r="D1564" s="85">
        <v>23767999</v>
      </c>
      <c r="E1564" s="85">
        <v>23780968</v>
      </c>
      <c r="F1564" s="85">
        <v>0</v>
      </c>
      <c r="G1564" s="85">
        <v>0</v>
      </c>
      <c r="H1564" s="85" t="s">
        <v>2325</v>
      </c>
    </row>
    <row r="1565" spans="1:8">
      <c r="A1565" s="85" t="s">
        <v>4026</v>
      </c>
      <c r="B1565" s="85" t="s">
        <v>3999</v>
      </c>
      <c r="C1565" s="85">
        <v>14</v>
      </c>
      <c r="D1565" s="85">
        <v>23776044</v>
      </c>
      <c r="E1565" s="85">
        <v>23794578</v>
      </c>
      <c r="F1565" s="85">
        <v>0</v>
      </c>
      <c r="G1565" s="85">
        <v>0</v>
      </c>
      <c r="H1565" s="85" t="s">
        <v>2325</v>
      </c>
    </row>
    <row r="1566" spans="1:8">
      <c r="A1566" s="85" t="s">
        <v>4027</v>
      </c>
      <c r="B1566" s="85" t="s">
        <v>3999</v>
      </c>
      <c r="C1566" s="85">
        <v>14</v>
      </c>
      <c r="D1566" s="85">
        <v>23790498</v>
      </c>
      <c r="E1566" s="85">
        <v>23795394</v>
      </c>
      <c r="F1566" s="85">
        <v>0</v>
      </c>
      <c r="G1566" s="85">
        <v>0</v>
      </c>
      <c r="H1566" s="85" t="s">
        <v>2325</v>
      </c>
    </row>
    <row r="1567" spans="1:8">
      <c r="A1567" s="85" t="s">
        <v>4028</v>
      </c>
      <c r="B1567" s="85" t="s">
        <v>3999</v>
      </c>
      <c r="C1567" s="85">
        <v>14</v>
      </c>
      <c r="D1567" s="85">
        <v>23790839</v>
      </c>
      <c r="E1567" s="85">
        <v>23791484</v>
      </c>
      <c r="F1567" s="85">
        <v>0</v>
      </c>
      <c r="G1567" s="85">
        <v>0</v>
      </c>
      <c r="H1567" s="85" t="s">
        <v>2325</v>
      </c>
    </row>
    <row r="1568" spans="1:8">
      <c r="A1568" s="85" t="s">
        <v>4029</v>
      </c>
      <c r="B1568" s="85" t="s">
        <v>3999</v>
      </c>
      <c r="C1568" s="85">
        <v>14</v>
      </c>
      <c r="D1568" s="85">
        <v>23815515</v>
      </c>
      <c r="E1568" s="85">
        <v>23822121</v>
      </c>
      <c r="F1568" s="85">
        <v>0</v>
      </c>
      <c r="G1568" s="85">
        <v>0</v>
      </c>
      <c r="H1568" s="85" t="s">
        <v>2325</v>
      </c>
    </row>
    <row r="1569" spans="1:8">
      <c r="A1569" s="85" t="s">
        <v>4030</v>
      </c>
      <c r="B1569" s="85" t="s">
        <v>3999</v>
      </c>
      <c r="C1569" s="85">
        <v>14</v>
      </c>
      <c r="D1569" s="85">
        <v>23825611</v>
      </c>
      <c r="E1569" s="85">
        <v>23834961</v>
      </c>
      <c r="F1569" s="85">
        <v>0</v>
      </c>
      <c r="G1569" s="85">
        <v>0</v>
      </c>
      <c r="H1569" s="85" t="s">
        <v>2325</v>
      </c>
    </row>
    <row r="1570" spans="1:8">
      <c r="A1570" s="85" t="s">
        <v>4031</v>
      </c>
      <c r="B1570" s="85" t="s">
        <v>3999</v>
      </c>
      <c r="C1570" s="85">
        <v>14</v>
      </c>
      <c r="D1570" s="85">
        <v>24037244</v>
      </c>
      <c r="E1570" s="85">
        <v>24048009</v>
      </c>
      <c r="F1570" s="85">
        <v>0</v>
      </c>
      <c r="G1570" s="85">
        <v>0</v>
      </c>
      <c r="H1570" s="85" t="s">
        <v>2325</v>
      </c>
    </row>
    <row r="1571" spans="1:8">
      <c r="A1571" s="85" t="s">
        <v>4032</v>
      </c>
      <c r="B1571" s="85" t="s">
        <v>3999</v>
      </c>
      <c r="C1571" s="85">
        <v>14</v>
      </c>
      <c r="D1571" s="85">
        <v>24549316</v>
      </c>
      <c r="E1571" s="85">
        <v>24584223</v>
      </c>
      <c r="F1571" s="85">
        <v>0</v>
      </c>
      <c r="G1571" s="85">
        <v>0</v>
      </c>
      <c r="H1571" s="85" t="s">
        <v>2325</v>
      </c>
    </row>
    <row r="1572" spans="1:8">
      <c r="A1572" s="85" t="s">
        <v>4033</v>
      </c>
      <c r="B1572" s="85" t="s">
        <v>3999</v>
      </c>
      <c r="C1572" s="85">
        <v>14</v>
      </c>
      <c r="D1572" s="85">
        <v>24583404</v>
      </c>
      <c r="E1572" s="85">
        <v>24594451</v>
      </c>
      <c r="F1572" s="85">
        <v>0</v>
      </c>
      <c r="G1572" s="85">
        <v>0</v>
      </c>
      <c r="H1572" s="85" t="s">
        <v>2325</v>
      </c>
    </row>
    <row r="1573" spans="1:8">
      <c r="A1573" s="85" t="s">
        <v>4034</v>
      </c>
      <c r="B1573" s="85" t="s">
        <v>3999</v>
      </c>
      <c r="C1573" s="85">
        <v>14</v>
      </c>
      <c r="D1573" s="85">
        <v>24600484</v>
      </c>
      <c r="E1573" s="85">
        <v>24602058</v>
      </c>
      <c r="F1573" s="85">
        <v>0</v>
      </c>
      <c r="G1573" s="85">
        <v>0</v>
      </c>
      <c r="H1573" s="85" t="s">
        <v>2325</v>
      </c>
    </row>
    <row r="1574" spans="1:8">
      <c r="A1574" s="85" t="s">
        <v>4035</v>
      </c>
      <c r="B1574" s="85" t="s">
        <v>3999</v>
      </c>
      <c r="C1574" s="85">
        <v>14</v>
      </c>
      <c r="D1574" s="85">
        <v>24605367</v>
      </c>
      <c r="E1574" s="85">
        <v>24608176</v>
      </c>
      <c r="F1574" s="85">
        <v>0</v>
      </c>
      <c r="G1574" s="85">
        <v>0</v>
      </c>
      <c r="H1574" s="85" t="s">
        <v>2325</v>
      </c>
    </row>
    <row r="1575" spans="1:8">
      <c r="A1575" s="85" t="s">
        <v>4036</v>
      </c>
      <c r="B1575" s="85" t="s">
        <v>3999</v>
      </c>
      <c r="C1575" s="85">
        <v>14</v>
      </c>
      <c r="D1575" s="85">
        <v>24608174</v>
      </c>
      <c r="E1575" s="85">
        <v>24610797</v>
      </c>
      <c r="F1575" s="85">
        <v>0</v>
      </c>
      <c r="G1575" s="85">
        <v>0</v>
      </c>
      <c r="H1575" s="85" t="s">
        <v>2325</v>
      </c>
    </row>
    <row r="1576" spans="1:8">
      <c r="A1576" s="85" t="s">
        <v>4037</v>
      </c>
      <c r="B1576" s="85" t="s">
        <v>3999</v>
      </c>
      <c r="C1576" s="85">
        <v>14</v>
      </c>
      <c r="D1576" s="85">
        <v>24612574</v>
      </c>
      <c r="E1576" s="85">
        <v>24616779</v>
      </c>
      <c r="F1576" s="85">
        <v>0</v>
      </c>
      <c r="G1576" s="85">
        <v>0</v>
      </c>
      <c r="H1576" s="85" t="s">
        <v>2325</v>
      </c>
    </row>
    <row r="1577" spans="1:8">
      <c r="A1577" s="85" t="s">
        <v>4038</v>
      </c>
      <c r="B1577" s="85" t="s">
        <v>3999</v>
      </c>
      <c r="C1577" s="85">
        <v>14</v>
      </c>
      <c r="D1577" s="85">
        <v>24615892</v>
      </c>
      <c r="E1577" s="85">
        <v>24629870</v>
      </c>
      <c r="F1577" s="85">
        <v>0</v>
      </c>
      <c r="G1577" s="85">
        <v>0</v>
      </c>
      <c r="H1577" s="85" t="s">
        <v>2325</v>
      </c>
    </row>
    <row r="1578" spans="1:8">
      <c r="A1578" s="85" t="s">
        <v>4039</v>
      </c>
      <c r="B1578" s="85" t="s">
        <v>3999</v>
      </c>
      <c r="C1578" s="85">
        <v>14</v>
      </c>
      <c r="D1578" s="85">
        <v>24620427</v>
      </c>
      <c r="E1578" s="85">
        <v>24636611</v>
      </c>
      <c r="F1578" s="85">
        <v>0</v>
      </c>
      <c r="G1578" s="85">
        <v>0</v>
      </c>
      <c r="H1578" s="85" t="s">
        <v>2325</v>
      </c>
    </row>
    <row r="1579" spans="1:8">
      <c r="A1579" s="85" t="s">
        <v>4040</v>
      </c>
      <c r="B1579" s="85" t="s">
        <v>3999</v>
      </c>
      <c r="C1579" s="85">
        <v>14</v>
      </c>
      <c r="D1579" s="85">
        <v>24630262</v>
      </c>
      <c r="E1579" s="85">
        <v>24635774</v>
      </c>
      <c r="F1579" s="85">
        <v>0</v>
      </c>
      <c r="G1579" s="85">
        <v>0</v>
      </c>
      <c r="H1579" s="85" t="s">
        <v>2325</v>
      </c>
    </row>
    <row r="1580" spans="1:8">
      <c r="A1580" s="85" t="s">
        <v>4041</v>
      </c>
      <c r="B1580" s="85" t="s">
        <v>3999</v>
      </c>
      <c r="C1580" s="85">
        <v>14</v>
      </c>
      <c r="D1580" s="85">
        <v>24641062</v>
      </c>
      <c r="E1580" s="85">
        <v>24649463</v>
      </c>
      <c r="F1580" s="85">
        <v>0</v>
      </c>
      <c r="G1580" s="85">
        <v>0</v>
      </c>
      <c r="H1580" s="85" t="s">
        <v>2325</v>
      </c>
    </row>
    <row r="1581" spans="1:8">
      <c r="A1581" s="85" t="s">
        <v>4042</v>
      </c>
      <c r="B1581" s="85" t="s">
        <v>3999</v>
      </c>
      <c r="C1581" s="85">
        <v>14</v>
      </c>
      <c r="D1581" s="85">
        <v>24649425</v>
      </c>
      <c r="E1581" s="85">
        <v>24658170</v>
      </c>
      <c r="F1581" s="85">
        <v>0</v>
      </c>
      <c r="G1581" s="85">
        <v>0</v>
      </c>
      <c r="H1581" s="85" t="s">
        <v>2325</v>
      </c>
    </row>
    <row r="1582" spans="1:8">
      <c r="A1582" s="85" t="s">
        <v>4043</v>
      </c>
      <c r="B1582" s="85" t="s">
        <v>3999</v>
      </c>
      <c r="C1582" s="85">
        <v>14</v>
      </c>
      <c r="D1582" s="85">
        <v>24649601</v>
      </c>
      <c r="E1582" s="85">
        <v>24659622</v>
      </c>
      <c r="F1582" s="85">
        <v>0</v>
      </c>
      <c r="G1582" s="85">
        <v>0</v>
      </c>
      <c r="H1582" s="85" t="s">
        <v>2325</v>
      </c>
    </row>
    <row r="1583" spans="1:8">
      <c r="A1583" s="85" t="s">
        <v>4044</v>
      </c>
      <c r="B1583" s="85" t="s">
        <v>3999</v>
      </c>
      <c r="C1583" s="85">
        <v>14</v>
      </c>
      <c r="D1583" s="85">
        <v>24674903</v>
      </c>
      <c r="E1583" s="85">
        <v>24677568</v>
      </c>
      <c r="F1583" s="85">
        <v>0</v>
      </c>
      <c r="G1583" s="85">
        <v>0</v>
      </c>
      <c r="H1583" s="85" t="s">
        <v>2325</v>
      </c>
    </row>
    <row r="1584" spans="1:8">
      <c r="A1584" s="85" t="s">
        <v>4045</v>
      </c>
      <c r="B1584" s="85" t="s">
        <v>3999</v>
      </c>
      <c r="C1584" s="85">
        <v>14</v>
      </c>
      <c r="D1584" s="85">
        <v>24895738</v>
      </c>
      <c r="E1584" s="85">
        <v>24900160</v>
      </c>
      <c r="F1584" s="85">
        <v>0</v>
      </c>
      <c r="G1584" s="85">
        <v>0</v>
      </c>
      <c r="H1584" s="85" t="s">
        <v>2325</v>
      </c>
    </row>
    <row r="1585" spans="1:8">
      <c r="A1585" s="85" t="s">
        <v>4046</v>
      </c>
      <c r="B1585" s="85" t="s">
        <v>3999</v>
      </c>
      <c r="C1585" s="85">
        <v>14</v>
      </c>
      <c r="D1585" s="85">
        <v>24898492</v>
      </c>
      <c r="E1585" s="85">
        <v>24910540</v>
      </c>
      <c r="F1585" s="85">
        <v>0</v>
      </c>
      <c r="G1585" s="85">
        <v>0</v>
      </c>
      <c r="H1585" s="85" t="s">
        <v>2325</v>
      </c>
    </row>
    <row r="1586" spans="1:8">
      <c r="A1586" s="85" t="s">
        <v>4047</v>
      </c>
      <c r="B1586" s="85" t="s">
        <v>3999</v>
      </c>
      <c r="C1586" s="85">
        <v>14</v>
      </c>
      <c r="D1586" s="85">
        <v>24908972</v>
      </c>
      <c r="E1586" s="85">
        <v>24912111</v>
      </c>
      <c r="F1586" s="85">
        <v>0</v>
      </c>
      <c r="G1586" s="85">
        <v>0</v>
      </c>
      <c r="H1586" s="85" t="s">
        <v>2325</v>
      </c>
    </row>
    <row r="1587" spans="1:8">
      <c r="A1587" s="85" t="s">
        <v>4048</v>
      </c>
      <c r="B1587" s="85" t="s">
        <v>4049</v>
      </c>
      <c r="C1587" s="85">
        <v>14</v>
      </c>
      <c r="D1587" s="85">
        <v>29235050</v>
      </c>
      <c r="E1587" s="85">
        <v>29238870</v>
      </c>
      <c r="F1587" s="85">
        <v>0</v>
      </c>
      <c r="G1587" s="85">
        <v>59</v>
      </c>
      <c r="H1587" s="85" t="s">
        <v>2325</v>
      </c>
    </row>
    <row r="1588" spans="1:8">
      <c r="A1588" s="85" t="s">
        <v>4050</v>
      </c>
      <c r="B1588" s="85" t="s">
        <v>4049</v>
      </c>
      <c r="C1588" s="85">
        <v>14</v>
      </c>
      <c r="D1588" s="85">
        <v>29241910</v>
      </c>
      <c r="E1588" s="85">
        <v>29282493</v>
      </c>
      <c r="F1588" s="85">
        <v>0</v>
      </c>
      <c r="G1588" s="85">
        <v>66</v>
      </c>
      <c r="H1588" s="85" t="s">
        <v>2325</v>
      </c>
    </row>
    <row r="1589" spans="1:8">
      <c r="A1589" s="85" t="s">
        <v>4051</v>
      </c>
      <c r="B1589" s="85" t="s">
        <v>4049</v>
      </c>
      <c r="C1589" s="85">
        <v>14</v>
      </c>
      <c r="D1589" s="85">
        <v>30045687</v>
      </c>
      <c r="E1589" s="85">
        <v>30661104</v>
      </c>
      <c r="F1589" s="85">
        <v>0</v>
      </c>
      <c r="G1589" s="85">
        <v>0</v>
      </c>
      <c r="H1589" s="85" t="s">
        <v>2325</v>
      </c>
    </row>
    <row r="1590" spans="1:8">
      <c r="A1590" s="85" t="s">
        <v>4052</v>
      </c>
      <c r="B1590" s="85" t="s">
        <v>4049</v>
      </c>
      <c r="C1590" s="85">
        <v>14</v>
      </c>
      <c r="D1590" s="85">
        <v>31091318</v>
      </c>
      <c r="E1590" s="85">
        <v>31205018</v>
      </c>
      <c r="F1590" s="85">
        <v>0</v>
      </c>
      <c r="G1590" s="85">
        <v>0</v>
      </c>
      <c r="H1590" s="85" t="s">
        <v>2325</v>
      </c>
    </row>
    <row r="1591" spans="1:8">
      <c r="A1591" s="85" t="s">
        <v>4053</v>
      </c>
      <c r="B1591" s="85" t="s">
        <v>4054</v>
      </c>
      <c r="C1591" s="85">
        <v>14</v>
      </c>
      <c r="D1591" s="85">
        <v>32798479</v>
      </c>
      <c r="E1591" s="85">
        <v>33300567</v>
      </c>
      <c r="F1591" s="85">
        <v>44</v>
      </c>
      <c r="G1591" s="85">
        <v>0</v>
      </c>
      <c r="H1591" s="85" t="s">
        <v>2329</v>
      </c>
    </row>
    <row r="1592" spans="1:8">
      <c r="A1592" s="85" t="s">
        <v>4055</v>
      </c>
      <c r="B1592" s="85" t="s">
        <v>4056</v>
      </c>
      <c r="C1592" s="85">
        <v>14</v>
      </c>
      <c r="D1592" s="85">
        <v>57857262</v>
      </c>
      <c r="E1592" s="85">
        <v>57882635</v>
      </c>
      <c r="F1592" s="85">
        <v>0</v>
      </c>
      <c r="G1592" s="85">
        <v>0</v>
      </c>
      <c r="H1592" s="85" t="s">
        <v>2325</v>
      </c>
    </row>
    <row r="1593" spans="1:8">
      <c r="A1593" s="85" t="s">
        <v>4057</v>
      </c>
      <c r="B1593" s="85" t="s">
        <v>4056</v>
      </c>
      <c r="C1593" s="85">
        <v>14</v>
      </c>
      <c r="D1593" s="85">
        <v>58030640</v>
      </c>
      <c r="E1593" s="85">
        <v>58448912</v>
      </c>
      <c r="F1593" s="85">
        <v>0</v>
      </c>
      <c r="G1593" s="85">
        <v>0</v>
      </c>
      <c r="H1593" s="85" t="s">
        <v>2325</v>
      </c>
    </row>
    <row r="1594" spans="1:8">
      <c r="A1594" s="85" t="s">
        <v>4058</v>
      </c>
      <c r="B1594" s="85" t="s">
        <v>4056</v>
      </c>
      <c r="C1594" s="85">
        <v>14</v>
      </c>
      <c r="D1594" s="85">
        <v>59971257</v>
      </c>
      <c r="E1594" s="85">
        <v>60043549</v>
      </c>
      <c r="F1594" s="85">
        <v>0</v>
      </c>
      <c r="G1594" s="85">
        <v>0</v>
      </c>
      <c r="H1594" s="85" t="s">
        <v>2325</v>
      </c>
    </row>
    <row r="1595" spans="1:8">
      <c r="A1595" s="85" t="s">
        <v>4059</v>
      </c>
      <c r="B1595" s="85" t="s">
        <v>4056</v>
      </c>
      <c r="C1595" s="85">
        <v>14</v>
      </c>
      <c r="D1595" s="85">
        <v>60062694</v>
      </c>
      <c r="E1595" s="85">
        <v>60337684</v>
      </c>
      <c r="F1595" s="85">
        <v>0</v>
      </c>
      <c r="G1595" s="85">
        <v>0</v>
      </c>
      <c r="H1595" s="85" t="s">
        <v>2325</v>
      </c>
    </row>
    <row r="1596" spans="1:8">
      <c r="A1596" s="85" t="s">
        <v>4060</v>
      </c>
      <c r="B1596" s="85" t="s">
        <v>4056</v>
      </c>
      <c r="C1596" s="85">
        <v>14</v>
      </c>
      <c r="D1596" s="85">
        <v>60558629</v>
      </c>
      <c r="E1596" s="85">
        <v>60635851</v>
      </c>
      <c r="F1596" s="85">
        <v>0</v>
      </c>
      <c r="G1596" s="85">
        <v>116</v>
      </c>
      <c r="H1596" s="85" t="s">
        <v>2325</v>
      </c>
    </row>
    <row r="1597" spans="1:8">
      <c r="A1597" s="85" t="s">
        <v>4061</v>
      </c>
      <c r="B1597" s="85" t="s">
        <v>4056</v>
      </c>
      <c r="C1597" s="85">
        <v>14</v>
      </c>
      <c r="D1597" s="85">
        <v>60610838</v>
      </c>
      <c r="E1597" s="85">
        <v>60636574</v>
      </c>
      <c r="F1597" s="85">
        <v>0</v>
      </c>
      <c r="G1597" s="85">
        <v>16</v>
      </c>
      <c r="H1597" s="85" t="s">
        <v>2325</v>
      </c>
    </row>
    <row r="1598" spans="1:8">
      <c r="A1598" s="85" t="s">
        <v>4062</v>
      </c>
      <c r="B1598" s="85" t="s">
        <v>4056</v>
      </c>
      <c r="C1598" s="85">
        <v>14</v>
      </c>
      <c r="D1598" s="85">
        <v>60712470</v>
      </c>
      <c r="E1598" s="85">
        <v>60765805</v>
      </c>
      <c r="F1598" s="85">
        <v>0</v>
      </c>
      <c r="G1598" s="85">
        <v>28</v>
      </c>
      <c r="H1598" s="85" t="s">
        <v>2325</v>
      </c>
    </row>
    <row r="1599" spans="1:8">
      <c r="A1599" s="85" t="s">
        <v>4063</v>
      </c>
      <c r="B1599" s="85" t="s">
        <v>4056</v>
      </c>
      <c r="C1599" s="85">
        <v>14</v>
      </c>
      <c r="D1599" s="85">
        <v>60863187</v>
      </c>
      <c r="E1599" s="85">
        <v>60982261</v>
      </c>
      <c r="F1599" s="85">
        <v>103</v>
      </c>
      <c r="G1599" s="85">
        <v>120</v>
      </c>
      <c r="H1599" s="85" t="s">
        <v>2325</v>
      </c>
    </row>
    <row r="1600" spans="1:8">
      <c r="A1600" s="85" t="s">
        <v>4064</v>
      </c>
      <c r="B1600" s="85" t="s">
        <v>4056</v>
      </c>
      <c r="C1600" s="85">
        <v>14</v>
      </c>
      <c r="D1600" s="85">
        <v>60975669</v>
      </c>
      <c r="E1600" s="85">
        <v>60979568</v>
      </c>
      <c r="F1600" s="85">
        <v>6</v>
      </c>
      <c r="G1600" s="85">
        <v>120</v>
      </c>
      <c r="H1600" s="85" t="s">
        <v>2325</v>
      </c>
    </row>
    <row r="1601" spans="1:8">
      <c r="A1601" s="85" t="s">
        <v>4065</v>
      </c>
      <c r="B1601" s="85" t="s">
        <v>4056</v>
      </c>
      <c r="C1601" s="85">
        <v>14</v>
      </c>
      <c r="D1601" s="85">
        <v>61110133</v>
      </c>
      <c r="E1601" s="85">
        <v>61124977</v>
      </c>
      <c r="F1601" s="85">
        <v>1</v>
      </c>
      <c r="G1601" s="85">
        <v>0</v>
      </c>
      <c r="H1601" s="85" t="s">
        <v>2325</v>
      </c>
    </row>
    <row r="1602" spans="1:8">
      <c r="A1602" s="85" t="s">
        <v>4066</v>
      </c>
      <c r="B1602" s="85" t="s">
        <v>4056</v>
      </c>
      <c r="C1602" s="85">
        <v>14</v>
      </c>
      <c r="D1602" s="85">
        <v>61176246</v>
      </c>
      <c r="E1602" s="85">
        <v>61191066</v>
      </c>
      <c r="F1602" s="85">
        <v>0</v>
      </c>
      <c r="G1602" s="85">
        <v>0</v>
      </c>
      <c r="H1602" s="85" t="s">
        <v>2325</v>
      </c>
    </row>
    <row r="1603" spans="1:8">
      <c r="A1603" s="85" t="s">
        <v>4067</v>
      </c>
      <c r="B1603" s="85" t="s">
        <v>4056</v>
      </c>
      <c r="C1603" s="85">
        <v>14</v>
      </c>
      <c r="D1603" s="85">
        <v>61201460</v>
      </c>
      <c r="E1603" s="85">
        <v>61436671</v>
      </c>
      <c r="F1603" s="85">
        <v>0</v>
      </c>
      <c r="G1603" s="85">
        <v>13</v>
      </c>
      <c r="H1603" s="85" t="s">
        <v>2325</v>
      </c>
    </row>
    <row r="1604" spans="1:8">
      <c r="A1604" s="85" t="s">
        <v>4068</v>
      </c>
      <c r="B1604" s="85" t="s">
        <v>4056</v>
      </c>
      <c r="C1604" s="85">
        <v>14</v>
      </c>
      <c r="D1604" s="85">
        <v>61438169</v>
      </c>
      <c r="E1604" s="85">
        <v>61448076</v>
      </c>
      <c r="F1604" s="85">
        <v>0</v>
      </c>
      <c r="G1604" s="85">
        <v>0</v>
      </c>
      <c r="H1604" s="85" t="s">
        <v>2325</v>
      </c>
    </row>
    <row r="1605" spans="1:8">
      <c r="A1605" s="85" t="s">
        <v>4069</v>
      </c>
      <c r="B1605" s="85" t="s">
        <v>4056</v>
      </c>
      <c r="C1605" s="85">
        <v>14</v>
      </c>
      <c r="D1605" s="85">
        <v>61447832</v>
      </c>
      <c r="E1605" s="85">
        <v>61550451</v>
      </c>
      <c r="F1605" s="85">
        <v>0</v>
      </c>
      <c r="G1605" s="85">
        <v>0</v>
      </c>
      <c r="H1605" s="85" t="s">
        <v>2325</v>
      </c>
    </row>
    <row r="1606" spans="1:8">
      <c r="A1606" s="85" t="s">
        <v>4070</v>
      </c>
      <c r="B1606" s="85" t="s">
        <v>4056</v>
      </c>
      <c r="C1606" s="85">
        <v>14</v>
      </c>
      <c r="D1606" s="85">
        <v>61654277</v>
      </c>
      <c r="E1606" s="85">
        <v>62017694</v>
      </c>
      <c r="F1606" s="85">
        <v>0</v>
      </c>
      <c r="G1606" s="85">
        <v>0</v>
      </c>
      <c r="H1606" s="85" t="s">
        <v>2325</v>
      </c>
    </row>
    <row r="1607" spans="1:8">
      <c r="A1607" s="85" t="s">
        <v>4071</v>
      </c>
      <c r="B1607" s="85" t="s">
        <v>4056</v>
      </c>
      <c r="C1607" s="85">
        <v>14</v>
      </c>
      <c r="D1607" s="85">
        <v>61744088</v>
      </c>
      <c r="E1607" s="85">
        <v>61748558</v>
      </c>
      <c r="F1607" s="85">
        <v>0</v>
      </c>
      <c r="G1607" s="85">
        <v>0</v>
      </c>
      <c r="H1607" s="85" t="s">
        <v>2325</v>
      </c>
    </row>
    <row r="1608" spans="1:8">
      <c r="A1608" s="85" t="s">
        <v>4072</v>
      </c>
      <c r="B1608" s="85" t="s">
        <v>4056</v>
      </c>
      <c r="C1608" s="85">
        <v>14</v>
      </c>
      <c r="D1608" s="85">
        <v>61995846</v>
      </c>
      <c r="E1608" s="85">
        <v>62124682</v>
      </c>
      <c r="F1608" s="85">
        <v>0</v>
      </c>
      <c r="G1608" s="85">
        <v>0</v>
      </c>
      <c r="H1608" s="85" t="s">
        <v>2325</v>
      </c>
    </row>
    <row r="1609" spans="1:8">
      <c r="A1609" s="85" t="s">
        <v>4073</v>
      </c>
      <c r="B1609" s="85" t="s">
        <v>4056</v>
      </c>
      <c r="C1609" s="85">
        <v>14</v>
      </c>
      <c r="D1609" s="85">
        <v>62037258</v>
      </c>
      <c r="E1609" s="85">
        <v>62125414</v>
      </c>
      <c r="F1609" s="85">
        <v>0</v>
      </c>
      <c r="G1609" s="85">
        <v>0</v>
      </c>
      <c r="H1609" s="85" t="s">
        <v>2325</v>
      </c>
    </row>
    <row r="1610" spans="1:8">
      <c r="A1610" s="85" t="s">
        <v>4074</v>
      </c>
      <c r="B1610" s="85" t="s">
        <v>4056</v>
      </c>
      <c r="C1610" s="85">
        <v>14</v>
      </c>
      <c r="D1610" s="85">
        <v>62162231</v>
      </c>
      <c r="E1610" s="85">
        <v>62214976</v>
      </c>
      <c r="F1610" s="85">
        <v>0</v>
      </c>
      <c r="G1610" s="85">
        <v>0</v>
      </c>
      <c r="H1610" s="85" t="s">
        <v>2325</v>
      </c>
    </row>
    <row r="1611" spans="1:8">
      <c r="A1611" s="85" t="s">
        <v>4075</v>
      </c>
      <c r="B1611" s="85" t="s">
        <v>4056</v>
      </c>
      <c r="C1611" s="85">
        <v>14</v>
      </c>
      <c r="D1611" s="85">
        <v>62229075</v>
      </c>
      <c r="E1611" s="85">
        <v>62263146</v>
      </c>
      <c r="F1611" s="85">
        <v>0</v>
      </c>
      <c r="G1611" s="85">
        <v>0</v>
      </c>
      <c r="H1611" s="85" t="s">
        <v>2325</v>
      </c>
    </row>
    <row r="1612" spans="1:8">
      <c r="A1612" s="85" t="s">
        <v>4076</v>
      </c>
      <c r="B1612" s="85" t="s">
        <v>4056</v>
      </c>
      <c r="C1612" s="85">
        <v>14</v>
      </c>
      <c r="D1612" s="85">
        <v>62453803</v>
      </c>
      <c r="E1612" s="85">
        <v>62568431</v>
      </c>
      <c r="F1612" s="85">
        <v>0</v>
      </c>
      <c r="G1612" s="85">
        <v>0</v>
      </c>
      <c r="H1612" s="85" t="s">
        <v>2325</v>
      </c>
    </row>
    <row r="1613" spans="1:8">
      <c r="A1613" s="85" t="s">
        <v>4077</v>
      </c>
      <c r="B1613" s="85" t="s">
        <v>4056</v>
      </c>
      <c r="C1613" s="85">
        <v>14</v>
      </c>
      <c r="D1613" s="85">
        <v>63173287</v>
      </c>
      <c r="E1613" s="85">
        <v>63568755</v>
      </c>
      <c r="F1613" s="85">
        <v>0</v>
      </c>
      <c r="G1613" s="85">
        <v>0</v>
      </c>
      <c r="H1613" s="85" t="s">
        <v>2325</v>
      </c>
    </row>
    <row r="1614" spans="1:8">
      <c r="A1614" s="85" t="s">
        <v>4078</v>
      </c>
      <c r="B1614" s="85" t="s">
        <v>4056</v>
      </c>
      <c r="C1614" s="85">
        <v>14</v>
      </c>
      <c r="D1614" s="85">
        <v>63670832</v>
      </c>
      <c r="E1614" s="85">
        <v>63759937</v>
      </c>
      <c r="F1614" s="85">
        <v>0</v>
      </c>
      <c r="G1614" s="85">
        <v>0</v>
      </c>
      <c r="H1614" s="85" t="s">
        <v>2325</v>
      </c>
    </row>
    <row r="1615" spans="1:8">
      <c r="A1615" s="85" t="s">
        <v>4079</v>
      </c>
      <c r="B1615" s="85" t="s">
        <v>4080</v>
      </c>
      <c r="C1615" s="85">
        <v>14</v>
      </c>
      <c r="D1615" s="85">
        <v>71683031</v>
      </c>
      <c r="E1615" s="85">
        <v>71683462</v>
      </c>
      <c r="F1615" s="85">
        <v>0</v>
      </c>
      <c r="G1615" s="85">
        <v>0</v>
      </c>
      <c r="H1615" s="85" t="s">
        <v>2325</v>
      </c>
    </row>
    <row r="1616" spans="1:8">
      <c r="A1616" s="85" t="s">
        <v>4081</v>
      </c>
      <c r="B1616" s="85" t="s">
        <v>4080</v>
      </c>
      <c r="C1616" s="85">
        <v>14</v>
      </c>
      <c r="D1616" s="85">
        <v>72399156</v>
      </c>
      <c r="E1616" s="85">
        <v>73030654</v>
      </c>
      <c r="F1616" s="85">
        <v>0</v>
      </c>
      <c r="G1616" s="85">
        <v>0</v>
      </c>
      <c r="H1616" s="85" t="s">
        <v>2325</v>
      </c>
    </row>
    <row r="1617" spans="1:8">
      <c r="A1617" s="85" t="s">
        <v>4082</v>
      </c>
      <c r="B1617" s="85" t="s">
        <v>4080</v>
      </c>
      <c r="C1617" s="85">
        <v>14</v>
      </c>
      <c r="D1617" s="85">
        <v>72456191</v>
      </c>
      <c r="E1617" s="85">
        <v>72458326</v>
      </c>
      <c r="F1617" s="85">
        <v>0</v>
      </c>
      <c r="G1617" s="85">
        <v>0</v>
      </c>
      <c r="H1617" s="85" t="s">
        <v>2325</v>
      </c>
    </row>
    <row r="1618" spans="1:8">
      <c r="A1618" s="85" t="s">
        <v>4083</v>
      </c>
      <c r="B1618" s="85" t="s">
        <v>4080</v>
      </c>
      <c r="C1618" s="85">
        <v>14</v>
      </c>
      <c r="D1618" s="85">
        <v>73086004</v>
      </c>
      <c r="E1618" s="85">
        <v>73360809</v>
      </c>
      <c r="F1618" s="85">
        <v>24</v>
      </c>
      <c r="G1618" s="85">
        <v>41</v>
      </c>
      <c r="H1618" s="85" t="s">
        <v>2325</v>
      </c>
    </row>
    <row r="1619" spans="1:8">
      <c r="A1619" s="85" t="s">
        <v>4084</v>
      </c>
      <c r="B1619" s="85" t="s">
        <v>4080</v>
      </c>
      <c r="C1619" s="85">
        <v>14</v>
      </c>
      <c r="D1619" s="85">
        <v>73393040</v>
      </c>
      <c r="E1619" s="85">
        <v>73426411</v>
      </c>
      <c r="F1619" s="85">
        <v>39</v>
      </c>
      <c r="G1619" s="85">
        <v>155</v>
      </c>
      <c r="H1619" s="85" t="s">
        <v>2325</v>
      </c>
    </row>
    <row r="1620" spans="1:8">
      <c r="A1620" s="85" t="s">
        <v>4085</v>
      </c>
      <c r="B1620" s="85" t="s">
        <v>4080</v>
      </c>
      <c r="C1620" s="85">
        <v>14</v>
      </c>
      <c r="D1620" s="85">
        <v>73436159</v>
      </c>
      <c r="E1620" s="85">
        <v>73493920</v>
      </c>
      <c r="F1620" s="85">
        <v>87</v>
      </c>
      <c r="G1620" s="85">
        <v>136</v>
      </c>
      <c r="H1620" s="85" t="s">
        <v>2325</v>
      </c>
    </row>
    <row r="1621" spans="1:8">
      <c r="A1621" s="85" t="s">
        <v>4086</v>
      </c>
      <c r="B1621" s="85" t="s">
        <v>4080</v>
      </c>
      <c r="C1621" s="85">
        <v>14</v>
      </c>
      <c r="D1621" s="85">
        <v>73525144</v>
      </c>
      <c r="E1621" s="85">
        <v>73588122</v>
      </c>
      <c r="F1621" s="85">
        <v>18</v>
      </c>
      <c r="G1621" s="85">
        <v>1</v>
      </c>
      <c r="H1621" s="85" t="s">
        <v>2325</v>
      </c>
    </row>
    <row r="1622" spans="1:8">
      <c r="A1622" s="85" t="s">
        <v>4087</v>
      </c>
      <c r="B1622" s="85" t="s">
        <v>4080</v>
      </c>
      <c r="C1622" s="85">
        <v>14</v>
      </c>
      <c r="D1622" s="85">
        <v>73603126</v>
      </c>
      <c r="E1622" s="85">
        <v>73690399</v>
      </c>
      <c r="F1622" s="85">
        <v>18</v>
      </c>
      <c r="G1622" s="85">
        <v>112</v>
      </c>
      <c r="H1622" s="85" t="s">
        <v>2325</v>
      </c>
    </row>
    <row r="1623" spans="1:8">
      <c r="A1623" s="85" t="s">
        <v>4088</v>
      </c>
      <c r="B1623" s="85" t="s">
        <v>4080</v>
      </c>
      <c r="C1623" s="85">
        <v>14</v>
      </c>
      <c r="D1623" s="85">
        <v>73704205</v>
      </c>
      <c r="E1623" s="85">
        <v>73741348</v>
      </c>
      <c r="F1623" s="85">
        <v>3</v>
      </c>
      <c r="G1623" s="85">
        <v>139</v>
      </c>
      <c r="H1623" s="85" t="s">
        <v>2325</v>
      </c>
    </row>
    <row r="1624" spans="1:8">
      <c r="A1624" s="85" t="s">
        <v>4089</v>
      </c>
      <c r="B1624" s="85" t="s">
        <v>4080</v>
      </c>
      <c r="C1624" s="85">
        <v>14</v>
      </c>
      <c r="D1624" s="85">
        <v>73741815</v>
      </c>
      <c r="E1624" s="85">
        <v>73930348</v>
      </c>
      <c r="F1624" s="85">
        <v>0</v>
      </c>
      <c r="G1624" s="85">
        <v>0</v>
      </c>
      <c r="H1624" s="85" t="s">
        <v>2325</v>
      </c>
    </row>
    <row r="1625" spans="1:8">
      <c r="A1625" s="85" t="s">
        <v>4090</v>
      </c>
      <c r="B1625" s="85" t="s">
        <v>4080</v>
      </c>
      <c r="C1625" s="85">
        <v>14</v>
      </c>
      <c r="D1625" s="85">
        <v>73945189</v>
      </c>
      <c r="E1625" s="85">
        <v>74025651</v>
      </c>
      <c r="F1625" s="85">
        <v>0</v>
      </c>
      <c r="G1625" s="85">
        <v>31</v>
      </c>
      <c r="H1625" s="85" t="s">
        <v>2325</v>
      </c>
    </row>
    <row r="1626" spans="1:8">
      <c r="A1626" s="85" t="s">
        <v>4091</v>
      </c>
      <c r="B1626" s="85" t="s">
        <v>4080</v>
      </c>
      <c r="C1626" s="85">
        <v>14</v>
      </c>
      <c r="D1626" s="85">
        <v>74003818</v>
      </c>
      <c r="E1626" s="85">
        <v>74010498</v>
      </c>
      <c r="F1626" s="85">
        <v>0</v>
      </c>
      <c r="G1626" s="85">
        <v>118</v>
      </c>
      <c r="H1626" s="85" t="s">
        <v>2325</v>
      </c>
    </row>
    <row r="1627" spans="1:8">
      <c r="A1627" s="85" t="s">
        <v>4092</v>
      </c>
      <c r="B1627" s="85" t="s">
        <v>4080</v>
      </c>
      <c r="C1627" s="85">
        <v>14</v>
      </c>
      <c r="D1627" s="85">
        <v>74034324</v>
      </c>
      <c r="E1627" s="85">
        <v>74042357</v>
      </c>
      <c r="F1627" s="85">
        <v>0</v>
      </c>
      <c r="G1627" s="85">
        <v>1</v>
      </c>
      <c r="H1627" s="85" t="s">
        <v>2325</v>
      </c>
    </row>
    <row r="1628" spans="1:8">
      <c r="A1628" s="85" t="s">
        <v>4093</v>
      </c>
      <c r="B1628" s="85" t="s">
        <v>4080</v>
      </c>
      <c r="C1628" s="85">
        <v>14</v>
      </c>
      <c r="D1628" s="85">
        <v>74058410</v>
      </c>
      <c r="E1628" s="85">
        <v>74063200</v>
      </c>
      <c r="F1628" s="85">
        <v>0</v>
      </c>
      <c r="G1628" s="85">
        <v>19</v>
      </c>
      <c r="H1628" s="85" t="s">
        <v>2329</v>
      </c>
    </row>
    <row r="1629" spans="1:8">
      <c r="A1629" s="85" t="s">
        <v>4094</v>
      </c>
      <c r="B1629" s="85" t="s">
        <v>4080</v>
      </c>
      <c r="C1629" s="85">
        <v>14</v>
      </c>
      <c r="D1629" s="85">
        <v>74077649</v>
      </c>
      <c r="E1629" s="85">
        <v>74086592</v>
      </c>
      <c r="F1629" s="85">
        <v>0</v>
      </c>
      <c r="G1629" s="85">
        <v>0</v>
      </c>
      <c r="H1629" s="85" t="s">
        <v>2325</v>
      </c>
    </row>
    <row r="1630" spans="1:8">
      <c r="A1630" s="85" t="s">
        <v>4095</v>
      </c>
      <c r="B1630" s="85" t="s">
        <v>4080</v>
      </c>
      <c r="C1630" s="85">
        <v>14</v>
      </c>
      <c r="D1630" s="85">
        <v>74111578</v>
      </c>
      <c r="E1630" s="85">
        <v>74170435</v>
      </c>
      <c r="F1630" s="85">
        <v>0</v>
      </c>
      <c r="G1630" s="85">
        <v>0</v>
      </c>
      <c r="H1630" s="85" t="s">
        <v>2325</v>
      </c>
    </row>
    <row r="1631" spans="1:8">
      <c r="A1631" s="85" t="s">
        <v>4096</v>
      </c>
      <c r="B1631" s="85" t="s">
        <v>4080</v>
      </c>
      <c r="C1631" s="85">
        <v>14</v>
      </c>
      <c r="D1631" s="85">
        <v>74181825</v>
      </c>
      <c r="E1631" s="85">
        <v>74256988</v>
      </c>
      <c r="F1631" s="85">
        <v>0</v>
      </c>
      <c r="G1631" s="85">
        <v>0</v>
      </c>
      <c r="H1631" s="85" t="s">
        <v>2325</v>
      </c>
    </row>
    <row r="1632" spans="1:8">
      <c r="A1632" s="85" t="s">
        <v>4097</v>
      </c>
      <c r="B1632" s="85" t="s">
        <v>4080</v>
      </c>
      <c r="C1632" s="85">
        <v>14</v>
      </c>
      <c r="D1632" s="85">
        <v>74318547</v>
      </c>
      <c r="E1632" s="85">
        <v>74353530</v>
      </c>
      <c r="F1632" s="85">
        <v>0</v>
      </c>
      <c r="G1632" s="85">
        <v>0</v>
      </c>
      <c r="H1632" s="85" t="s">
        <v>2325</v>
      </c>
    </row>
    <row r="1633" spans="1:8">
      <c r="A1633" s="85" t="s">
        <v>4098</v>
      </c>
      <c r="B1633" s="85" t="s">
        <v>4080</v>
      </c>
      <c r="C1633" s="85">
        <v>14</v>
      </c>
      <c r="D1633" s="85">
        <v>74318674</v>
      </c>
      <c r="E1633" s="85">
        <v>74398981</v>
      </c>
      <c r="F1633" s="85">
        <v>0</v>
      </c>
      <c r="G1633" s="85">
        <v>0</v>
      </c>
      <c r="H1633" s="85" t="s">
        <v>2325</v>
      </c>
    </row>
    <row r="1634" spans="1:8">
      <c r="A1634" s="85" t="s">
        <v>4099</v>
      </c>
      <c r="B1634" s="85" t="s">
        <v>4080</v>
      </c>
      <c r="C1634" s="85">
        <v>14</v>
      </c>
      <c r="D1634" s="85">
        <v>74353320</v>
      </c>
      <c r="E1634" s="85">
        <v>74399214</v>
      </c>
      <c r="F1634" s="85">
        <v>0</v>
      </c>
      <c r="G1634" s="85">
        <v>0</v>
      </c>
      <c r="H1634" s="85" t="s">
        <v>2325</v>
      </c>
    </row>
    <row r="1635" spans="1:8">
      <c r="A1635" s="85" t="s">
        <v>4100</v>
      </c>
      <c r="B1635" s="85" t="s">
        <v>4080</v>
      </c>
      <c r="C1635" s="85">
        <v>14</v>
      </c>
      <c r="D1635" s="85">
        <v>74424713</v>
      </c>
      <c r="E1635" s="85">
        <v>74486102</v>
      </c>
      <c r="F1635" s="85">
        <v>0</v>
      </c>
      <c r="G1635" s="85">
        <v>0</v>
      </c>
      <c r="H1635" s="85" t="s">
        <v>2325</v>
      </c>
    </row>
    <row r="1636" spans="1:8">
      <c r="A1636" s="85" t="s">
        <v>4101</v>
      </c>
      <c r="B1636" s="85" t="s">
        <v>4080</v>
      </c>
      <c r="C1636" s="85">
        <v>14</v>
      </c>
      <c r="D1636" s="85">
        <v>74486056</v>
      </c>
      <c r="E1636" s="85">
        <v>74549566</v>
      </c>
      <c r="F1636" s="85">
        <v>0</v>
      </c>
      <c r="G1636" s="85">
        <v>0</v>
      </c>
      <c r="H1636" s="85" t="s">
        <v>2325</v>
      </c>
    </row>
    <row r="1637" spans="1:8">
      <c r="A1637" s="85" t="s">
        <v>4102</v>
      </c>
      <c r="B1637" s="85" t="s">
        <v>4080</v>
      </c>
      <c r="C1637" s="85">
        <v>14</v>
      </c>
      <c r="D1637" s="85">
        <v>75548822</v>
      </c>
      <c r="E1637" s="85">
        <v>75594047</v>
      </c>
      <c r="F1637" s="85">
        <v>0</v>
      </c>
      <c r="G1637" s="85">
        <v>0</v>
      </c>
      <c r="H1637" s="85" t="s">
        <v>2325</v>
      </c>
    </row>
    <row r="1638" spans="1:8">
      <c r="A1638" s="85" t="s">
        <v>4103</v>
      </c>
      <c r="B1638" s="85" t="s">
        <v>4104</v>
      </c>
      <c r="C1638" s="85">
        <v>15</v>
      </c>
      <c r="D1638" s="85">
        <v>76135622</v>
      </c>
      <c r="E1638" s="85">
        <v>76193419</v>
      </c>
      <c r="F1638" s="85">
        <v>0</v>
      </c>
      <c r="G1638" s="85">
        <v>0</v>
      </c>
      <c r="H1638" s="85" t="s">
        <v>2325</v>
      </c>
    </row>
    <row r="1639" spans="1:8">
      <c r="A1639" s="85" t="s">
        <v>4105</v>
      </c>
      <c r="B1639" s="85" t="s">
        <v>4104</v>
      </c>
      <c r="C1639" s="85">
        <v>15</v>
      </c>
      <c r="D1639" s="85">
        <v>76228310</v>
      </c>
      <c r="E1639" s="85">
        <v>76352136</v>
      </c>
      <c r="F1639" s="85">
        <v>0</v>
      </c>
      <c r="G1639" s="85">
        <v>0</v>
      </c>
      <c r="H1639" s="85" t="s">
        <v>2325</v>
      </c>
    </row>
    <row r="1640" spans="1:8">
      <c r="A1640" s="85" t="s">
        <v>4106</v>
      </c>
      <c r="B1640" s="85" t="s">
        <v>4104</v>
      </c>
      <c r="C1640" s="85">
        <v>15</v>
      </c>
      <c r="D1640" s="85">
        <v>76352178</v>
      </c>
      <c r="E1640" s="85">
        <v>76521462</v>
      </c>
      <c r="F1640" s="85">
        <v>0</v>
      </c>
      <c r="G1640" s="85">
        <v>0</v>
      </c>
      <c r="H1640" s="85" t="s">
        <v>2325</v>
      </c>
    </row>
    <row r="1641" spans="1:8">
      <c r="A1641" s="85" t="s">
        <v>4107</v>
      </c>
      <c r="B1641" s="85" t="s">
        <v>4104</v>
      </c>
      <c r="C1641" s="85">
        <v>15</v>
      </c>
      <c r="D1641" s="85">
        <v>77223960</v>
      </c>
      <c r="E1641" s="85">
        <v>77242601</v>
      </c>
      <c r="F1641" s="85">
        <v>0</v>
      </c>
      <c r="G1641" s="85">
        <v>0</v>
      </c>
      <c r="H1641" s="85" t="s">
        <v>2325</v>
      </c>
    </row>
    <row r="1642" spans="1:8">
      <c r="A1642" s="85" t="s">
        <v>4108</v>
      </c>
      <c r="B1642" s="85" t="s">
        <v>4104</v>
      </c>
      <c r="C1642" s="85">
        <v>15</v>
      </c>
      <c r="D1642" s="85">
        <v>77285700</v>
      </c>
      <c r="E1642" s="85">
        <v>77329673</v>
      </c>
      <c r="F1642" s="85">
        <v>0</v>
      </c>
      <c r="G1642" s="85">
        <v>0</v>
      </c>
      <c r="H1642" s="85" t="s">
        <v>2325</v>
      </c>
    </row>
    <row r="1643" spans="1:8">
      <c r="A1643" s="85" t="s">
        <v>4109</v>
      </c>
      <c r="B1643" s="85" t="s">
        <v>4104</v>
      </c>
      <c r="C1643" s="85">
        <v>15</v>
      </c>
      <c r="D1643" s="85">
        <v>77336359</v>
      </c>
      <c r="E1643" s="85">
        <v>77376326</v>
      </c>
      <c r="F1643" s="85">
        <v>0</v>
      </c>
      <c r="G1643" s="85">
        <v>1</v>
      </c>
      <c r="H1643" s="85" t="s">
        <v>2325</v>
      </c>
    </row>
    <row r="1644" spans="1:8">
      <c r="A1644" s="85" t="s">
        <v>4110</v>
      </c>
      <c r="B1644" s="85" t="s">
        <v>4104</v>
      </c>
      <c r="C1644" s="85">
        <v>15</v>
      </c>
      <c r="D1644" s="85">
        <v>77905369</v>
      </c>
      <c r="E1644" s="85">
        <v>78113242</v>
      </c>
      <c r="F1644" s="85">
        <v>4</v>
      </c>
      <c r="G1644" s="85">
        <v>0</v>
      </c>
      <c r="H1644" s="85" t="s">
        <v>2325</v>
      </c>
    </row>
    <row r="1645" spans="1:8">
      <c r="A1645" s="85" t="s">
        <v>4111</v>
      </c>
      <c r="B1645" s="85" t="s">
        <v>4112</v>
      </c>
      <c r="C1645" s="85">
        <v>16</v>
      </c>
      <c r="D1645" s="85">
        <v>27798850</v>
      </c>
      <c r="E1645" s="85">
        <v>28074830</v>
      </c>
      <c r="F1645" s="85">
        <v>0</v>
      </c>
      <c r="G1645" s="85">
        <v>0</v>
      </c>
      <c r="H1645" s="85" t="s">
        <v>2325</v>
      </c>
    </row>
    <row r="1646" spans="1:8">
      <c r="A1646" s="85" t="s">
        <v>4113</v>
      </c>
      <c r="B1646" s="85" t="s">
        <v>4112</v>
      </c>
      <c r="C1646" s="85">
        <v>16</v>
      </c>
      <c r="D1646" s="85">
        <v>28109300</v>
      </c>
      <c r="E1646" s="85">
        <v>28223241</v>
      </c>
      <c r="F1646" s="85">
        <v>0</v>
      </c>
      <c r="G1646" s="85">
        <v>73</v>
      </c>
      <c r="H1646" s="85" t="s">
        <v>2325</v>
      </c>
    </row>
    <row r="1647" spans="1:8">
      <c r="A1647" s="85" t="s">
        <v>4114</v>
      </c>
      <c r="B1647" s="85" t="s">
        <v>4112</v>
      </c>
      <c r="C1647" s="85">
        <v>16</v>
      </c>
      <c r="D1647" s="85">
        <v>28303840</v>
      </c>
      <c r="E1647" s="85">
        <v>28335170</v>
      </c>
      <c r="F1647" s="85">
        <v>13</v>
      </c>
      <c r="G1647" s="85">
        <v>335</v>
      </c>
      <c r="H1647" s="85" t="s">
        <v>2325</v>
      </c>
    </row>
    <row r="1648" spans="1:8">
      <c r="A1648" s="85" t="s">
        <v>4115</v>
      </c>
      <c r="B1648" s="85" t="s">
        <v>4112</v>
      </c>
      <c r="C1648" s="85">
        <v>16</v>
      </c>
      <c r="D1648" s="85">
        <v>28353876</v>
      </c>
      <c r="E1648" s="85">
        <v>28374829</v>
      </c>
      <c r="F1648" s="85">
        <v>17</v>
      </c>
      <c r="G1648" s="85">
        <v>335</v>
      </c>
      <c r="H1648" s="85" t="s">
        <v>2329</v>
      </c>
    </row>
    <row r="1649" spans="1:8">
      <c r="A1649" s="85" t="s">
        <v>4116</v>
      </c>
      <c r="B1649" s="85" t="s">
        <v>4112</v>
      </c>
      <c r="C1649" s="85">
        <v>16</v>
      </c>
      <c r="D1649" s="85">
        <v>28390900</v>
      </c>
      <c r="E1649" s="85">
        <v>28415200</v>
      </c>
      <c r="F1649" s="85">
        <v>10</v>
      </c>
      <c r="G1649" s="85">
        <v>185</v>
      </c>
      <c r="H1649" s="85" t="s">
        <v>2329</v>
      </c>
    </row>
    <row r="1650" spans="1:8">
      <c r="A1650" s="85" t="s">
        <v>4117</v>
      </c>
      <c r="B1650" s="85" t="s">
        <v>4112</v>
      </c>
      <c r="C1650" s="85">
        <v>16</v>
      </c>
      <c r="D1650" s="85">
        <v>28467693</v>
      </c>
      <c r="E1650" s="85">
        <v>28481868</v>
      </c>
      <c r="F1650" s="85">
        <v>11</v>
      </c>
      <c r="G1650" s="85">
        <v>335</v>
      </c>
      <c r="H1650" s="85" t="s">
        <v>2325</v>
      </c>
    </row>
    <row r="1651" spans="1:8">
      <c r="A1651" s="85" t="s">
        <v>4118</v>
      </c>
      <c r="B1651" s="85" t="s">
        <v>4112</v>
      </c>
      <c r="C1651" s="85">
        <v>16</v>
      </c>
      <c r="D1651" s="85">
        <v>28477974</v>
      </c>
      <c r="E1651" s="85">
        <v>28503333</v>
      </c>
      <c r="F1651" s="85">
        <v>37</v>
      </c>
      <c r="G1651" s="85">
        <v>0</v>
      </c>
      <c r="H1651" s="85" t="s">
        <v>2325</v>
      </c>
    </row>
    <row r="1652" spans="1:8">
      <c r="A1652" s="85" t="s">
        <v>4118</v>
      </c>
      <c r="B1652" s="85" t="s">
        <v>4112</v>
      </c>
      <c r="C1652" s="85">
        <v>16</v>
      </c>
      <c r="D1652" s="85">
        <v>28477983</v>
      </c>
      <c r="E1652" s="85">
        <v>28506896</v>
      </c>
      <c r="F1652" s="85">
        <v>41</v>
      </c>
      <c r="G1652" s="85">
        <v>317</v>
      </c>
      <c r="H1652" s="85" t="s">
        <v>2325</v>
      </c>
    </row>
    <row r="1653" spans="1:8">
      <c r="A1653" s="85" t="s">
        <v>4119</v>
      </c>
      <c r="B1653" s="85" t="s">
        <v>4112</v>
      </c>
      <c r="C1653" s="85">
        <v>16</v>
      </c>
      <c r="D1653" s="85">
        <v>28505970</v>
      </c>
      <c r="E1653" s="85">
        <v>28510291</v>
      </c>
      <c r="F1653" s="85">
        <v>27</v>
      </c>
      <c r="G1653" s="85">
        <v>305</v>
      </c>
      <c r="H1653" s="85" t="s">
        <v>2325</v>
      </c>
    </row>
    <row r="1654" spans="1:8">
      <c r="A1654" s="85" t="s">
        <v>4120</v>
      </c>
      <c r="B1654" s="85" t="s">
        <v>4112</v>
      </c>
      <c r="C1654" s="85">
        <v>16</v>
      </c>
      <c r="D1654" s="85">
        <v>28510683</v>
      </c>
      <c r="E1654" s="85">
        <v>28523372</v>
      </c>
      <c r="F1654" s="85">
        <v>43</v>
      </c>
      <c r="G1654" s="85">
        <v>335</v>
      </c>
      <c r="H1654" s="85" t="s">
        <v>2325</v>
      </c>
    </row>
    <row r="1655" spans="1:8">
      <c r="A1655" s="85" t="s">
        <v>4121</v>
      </c>
      <c r="B1655" s="85" t="s">
        <v>4112</v>
      </c>
      <c r="C1655" s="85">
        <v>16</v>
      </c>
      <c r="D1655" s="85">
        <v>28548606</v>
      </c>
      <c r="E1655" s="85">
        <v>28550495</v>
      </c>
      <c r="F1655" s="85">
        <v>27</v>
      </c>
      <c r="G1655" s="85">
        <v>335</v>
      </c>
      <c r="H1655" s="85" t="s">
        <v>2325</v>
      </c>
    </row>
    <row r="1656" spans="1:8">
      <c r="A1656" s="85" t="s">
        <v>4122</v>
      </c>
      <c r="B1656" s="85" t="s">
        <v>4112</v>
      </c>
      <c r="C1656" s="85">
        <v>16</v>
      </c>
      <c r="D1656" s="85">
        <v>28565236</v>
      </c>
      <c r="E1656" s="85">
        <v>28603111</v>
      </c>
      <c r="F1656" s="85">
        <v>77</v>
      </c>
      <c r="G1656" s="85">
        <v>335</v>
      </c>
      <c r="H1656" s="85" t="s">
        <v>2325</v>
      </c>
    </row>
    <row r="1657" spans="1:8">
      <c r="A1657" s="85" t="s">
        <v>4123</v>
      </c>
      <c r="B1657" s="85" t="s">
        <v>4112</v>
      </c>
      <c r="C1657" s="85">
        <v>16</v>
      </c>
      <c r="D1657" s="85">
        <v>28603264</v>
      </c>
      <c r="E1657" s="85">
        <v>28608430</v>
      </c>
      <c r="F1657" s="85">
        <v>58</v>
      </c>
      <c r="G1657" s="85">
        <v>335</v>
      </c>
      <c r="H1657" s="85" t="s">
        <v>2325</v>
      </c>
    </row>
    <row r="1658" spans="1:8">
      <c r="A1658" s="85" t="s">
        <v>4124</v>
      </c>
      <c r="B1658" s="85" t="s">
        <v>4112</v>
      </c>
      <c r="C1658" s="85">
        <v>16</v>
      </c>
      <c r="D1658" s="85">
        <v>28616903</v>
      </c>
      <c r="E1658" s="85">
        <v>28634946</v>
      </c>
      <c r="F1658" s="85">
        <v>86</v>
      </c>
      <c r="G1658" s="85">
        <v>335</v>
      </c>
      <c r="H1658" s="85" t="s">
        <v>2325</v>
      </c>
    </row>
    <row r="1659" spans="1:8">
      <c r="A1659" s="85" t="s">
        <v>4125</v>
      </c>
      <c r="B1659" s="85" t="s">
        <v>4112</v>
      </c>
      <c r="C1659" s="85">
        <v>16</v>
      </c>
      <c r="D1659" s="85">
        <v>28648975</v>
      </c>
      <c r="E1659" s="85">
        <v>28670003</v>
      </c>
      <c r="F1659" s="85">
        <v>21</v>
      </c>
      <c r="G1659" s="85">
        <v>323</v>
      </c>
      <c r="H1659" s="85" t="s">
        <v>2329</v>
      </c>
    </row>
    <row r="1660" spans="1:8">
      <c r="A1660" s="85" t="s">
        <v>4126</v>
      </c>
      <c r="B1660" s="85" t="s">
        <v>4112</v>
      </c>
      <c r="C1660" s="85">
        <v>16</v>
      </c>
      <c r="D1660" s="85">
        <v>28699879</v>
      </c>
      <c r="E1660" s="85">
        <v>28747051</v>
      </c>
      <c r="F1660" s="85">
        <v>10</v>
      </c>
      <c r="G1660" s="85">
        <v>334</v>
      </c>
      <c r="H1660" s="85" t="s">
        <v>2329</v>
      </c>
    </row>
    <row r="1661" spans="1:8">
      <c r="A1661" s="85" t="s">
        <v>4127</v>
      </c>
      <c r="B1661" s="85" t="s">
        <v>4112</v>
      </c>
      <c r="C1661" s="85">
        <v>16</v>
      </c>
      <c r="D1661" s="85">
        <v>28763108</v>
      </c>
      <c r="E1661" s="85">
        <v>28784128</v>
      </c>
      <c r="F1661" s="85">
        <v>6</v>
      </c>
      <c r="G1661" s="85">
        <v>335</v>
      </c>
      <c r="H1661" s="85" t="s">
        <v>2325</v>
      </c>
    </row>
    <row r="1662" spans="1:8">
      <c r="A1662" s="85" t="s">
        <v>4128</v>
      </c>
      <c r="B1662" s="85" t="s">
        <v>4112</v>
      </c>
      <c r="C1662" s="85">
        <v>16</v>
      </c>
      <c r="D1662" s="85">
        <v>28834356</v>
      </c>
      <c r="E1662" s="85">
        <v>28848558</v>
      </c>
      <c r="F1662" s="85">
        <v>49</v>
      </c>
      <c r="G1662" s="85">
        <v>294</v>
      </c>
      <c r="H1662" s="85" t="s">
        <v>2325</v>
      </c>
    </row>
    <row r="1663" spans="1:8">
      <c r="A1663" s="85" t="s">
        <v>4129</v>
      </c>
      <c r="B1663" s="85" t="s">
        <v>4112</v>
      </c>
      <c r="C1663" s="85">
        <v>16</v>
      </c>
      <c r="D1663" s="85">
        <v>28853732</v>
      </c>
      <c r="E1663" s="85">
        <v>28857729</v>
      </c>
      <c r="F1663" s="85">
        <v>35</v>
      </c>
      <c r="G1663" s="85">
        <v>335</v>
      </c>
      <c r="H1663" s="85" t="s">
        <v>2329</v>
      </c>
    </row>
    <row r="1664" spans="1:8">
      <c r="A1664" s="85" t="s">
        <v>4130</v>
      </c>
      <c r="B1664" s="85" t="s">
        <v>4112</v>
      </c>
      <c r="C1664" s="85">
        <v>16</v>
      </c>
      <c r="D1664" s="85">
        <v>28857921</v>
      </c>
      <c r="E1664" s="85">
        <v>28885526</v>
      </c>
      <c r="F1664" s="85">
        <v>65</v>
      </c>
      <c r="G1664" s="85">
        <v>335</v>
      </c>
      <c r="H1664" s="85" t="s">
        <v>2329</v>
      </c>
    </row>
    <row r="1665" spans="1:8">
      <c r="A1665" s="85" t="s">
        <v>4131</v>
      </c>
      <c r="B1665" s="85" t="s">
        <v>4132</v>
      </c>
      <c r="C1665" s="85">
        <v>16</v>
      </c>
      <c r="D1665" s="85">
        <v>28889726</v>
      </c>
      <c r="E1665" s="85">
        <v>28915830</v>
      </c>
      <c r="F1665" s="85">
        <v>36</v>
      </c>
      <c r="G1665" s="85">
        <v>332</v>
      </c>
      <c r="H1665" s="85" t="s">
        <v>2325</v>
      </c>
    </row>
    <row r="1666" spans="1:8">
      <c r="A1666" s="85" t="s">
        <v>4133</v>
      </c>
      <c r="B1666" s="85" t="s">
        <v>4112</v>
      </c>
      <c r="C1666" s="85">
        <v>16</v>
      </c>
      <c r="D1666" s="85">
        <v>28915742</v>
      </c>
      <c r="E1666" s="85">
        <v>28947847</v>
      </c>
      <c r="F1666" s="85">
        <v>23</v>
      </c>
      <c r="G1666" s="85">
        <v>300</v>
      </c>
      <c r="H1666" s="85" t="s">
        <v>2325</v>
      </c>
    </row>
    <row r="1667" spans="1:8">
      <c r="A1667" s="85" t="s">
        <v>4134</v>
      </c>
      <c r="B1667" s="85" t="s">
        <v>4112</v>
      </c>
      <c r="C1667" s="85">
        <v>16</v>
      </c>
      <c r="D1667" s="85">
        <v>28943260</v>
      </c>
      <c r="E1667" s="85">
        <v>28950667</v>
      </c>
      <c r="F1667" s="85">
        <v>6</v>
      </c>
      <c r="G1667" s="85">
        <v>0</v>
      </c>
      <c r="H1667" s="85" t="s">
        <v>2325</v>
      </c>
    </row>
    <row r="1668" spans="1:8">
      <c r="A1668" s="85" t="s">
        <v>4135</v>
      </c>
      <c r="B1668" s="85" t="s">
        <v>4132</v>
      </c>
      <c r="C1668" s="85">
        <v>16</v>
      </c>
      <c r="D1668" s="85">
        <v>28962128</v>
      </c>
      <c r="E1668" s="85">
        <v>28978418</v>
      </c>
      <c r="F1668" s="85">
        <v>6</v>
      </c>
      <c r="G1668" s="85">
        <v>335</v>
      </c>
      <c r="H1668" s="85" t="s">
        <v>2325</v>
      </c>
    </row>
    <row r="1669" spans="1:8">
      <c r="A1669" s="85" t="s">
        <v>4136</v>
      </c>
      <c r="B1669" s="85" t="s">
        <v>4132</v>
      </c>
      <c r="C1669" s="85">
        <v>16</v>
      </c>
      <c r="D1669" s="85">
        <v>28985542</v>
      </c>
      <c r="E1669" s="85">
        <v>28995869</v>
      </c>
      <c r="F1669" s="85">
        <v>7</v>
      </c>
      <c r="G1669" s="85">
        <v>335</v>
      </c>
      <c r="H1669" s="85" t="s">
        <v>2325</v>
      </c>
    </row>
    <row r="1670" spans="1:8">
      <c r="A1670" s="85" t="s">
        <v>4137</v>
      </c>
      <c r="B1670" s="85" t="s">
        <v>4132</v>
      </c>
      <c r="C1670" s="85">
        <v>16</v>
      </c>
      <c r="D1670" s="85">
        <v>28996147</v>
      </c>
      <c r="E1670" s="85">
        <v>29002104</v>
      </c>
      <c r="F1670" s="85">
        <v>5</v>
      </c>
      <c r="G1670" s="85">
        <v>335</v>
      </c>
      <c r="H1670" s="85" t="s">
        <v>2325</v>
      </c>
    </row>
    <row r="1671" spans="1:8">
      <c r="A1671" s="85" t="s">
        <v>4138</v>
      </c>
      <c r="B1671" s="85" t="s">
        <v>4112</v>
      </c>
      <c r="C1671" s="85">
        <v>16</v>
      </c>
      <c r="D1671" s="85">
        <v>29049923</v>
      </c>
      <c r="E1671" s="85">
        <v>29064047</v>
      </c>
      <c r="F1671" s="85">
        <v>0</v>
      </c>
      <c r="G1671" s="85">
        <v>0</v>
      </c>
      <c r="H1671" s="85" t="s">
        <v>2325</v>
      </c>
    </row>
    <row r="1672" spans="1:8">
      <c r="A1672" s="85" t="s">
        <v>4139</v>
      </c>
      <c r="B1672" s="85" t="s">
        <v>4112</v>
      </c>
      <c r="C1672" s="85">
        <v>16</v>
      </c>
      <c r="D1672" s="85">
        <v>29392675</v>
      </c>
      <c r="E1672" s="85">
        <v>29415350</v>
      </c>
      <c r="F1672" s="85">
        <v>0</v>
      </c>
      <c r="G1672" s="85">
        <v>0</v>
      </c>
      <c r="H1672" s="85" t="s">
        <v>2325</v>
      </c>
    </row>
    <row r="1673" spans="1:8">
      <c r="A1673" s="85" t="s">
        <v>4140</v>
      </c>
      <c r="B1673" s="85" t="s">
        <v>4112</v>
      </c>
      <c r="C1673" s="85">
        <v>16</v>
      </c>
      <c r="D1673" s="85">
        <v>29495010</v>
      </c>
      <c r="E1673" s="85">
        <v>29517320</v>
      </c>
      <c r="F1673" s="85">
        <v>0</v>
      </c>
      <c r="G1673" s="85">
        <v>72</v>
      </c>
      <c r="H1673" s="85" t="s">
        <v>2329</v>
      </c>
    </row>
    <row r="1674" spans="1:8">
      <c r="A1674" s="85" t="s">
        <v>4141</v>
      </c>
      <c r="B1674" s="85" t="s">
        <v>4112</v>
      </c>
      <c r="C1674" s="85">
        <v>16</v>
      </c>
      <c r="D1674" s="85">
        <v>29789561</v>
      </c>
      <c r="E1674" s="85">
        <v>29793096</v>
      </c>
      <c r="F1674" s="85">
        <v>0</v>
      </c>
      <c r="G1674" s="85">
        <v>0</v>
      </c>
      <c r="H1674" s="85" t="s">
        <v>2325</v>
      </c>
    </row>
    <row r="1675" spans="1:8">
      <c r="A1675" s="85" t="s">
        <v>4142</v>
      </c>
      <c r="B1675" s="85" t="s">
        <v>4132</v>
      </c>
      <c r="C1675" s="85">
        <v>16</v>
      </c>
      <c r="D1675" s="85">
        <v>29802040</v>
      </c>
      <c r="E1675" s="85">
        <v>29816706</v>
      </c>
      <c r="F1675" s="85">
        <v>0</v>
      </c>
      <c r="G1675" s="85">
        <v>0</v>
      </c>
      <c r="H1675" s="85" t="s">
        <v>2325</v>
      </c>
    </row>
    <row r="1676" spans="1:8">
      <c r="A1676" s="85" t="s">
        <v>4143</v>
      </c>
      <c r="B1676" s="85" t="s">
        <v>4132</v>
      </c>
      <c r="C1676" s="85">
        <v>16</v>
      </c>
      <c r="D1676" s="85">
        <v>29817427</v>
      </c>
      <c r="E1676" s="85">
        <v>29823649</v>
      </c>
      <c r="F1676" s="85">
        <v>0</v>
      </c>
      <c r="G1676" s="85">
        <v>0</v>
      </c>
      <c r="H1676" s="85" t="s">
        <v>2325</v>
      </c>
    </row>
    <row r="1677" spans="1:8">
      <c r="A1677" s="85" t="s">
        <v>4144</v>
      </c>
      <c r="B1677" s="85" t="s">
        <v>4132</v>
      </c>
      <c r="C1677" s="85">
        <v>16</v>
      </c>
      <c r="D1677" s="85">
        <v>29823177</v>
      </c>
      <c r="E1677" s="85">
        <v>29827201</v>
      </c>
      <c r="F1677" s="85">
        <v>0</v>
      </c>
      <c r="G1677" s="85">
        <v>0</v>
      </c>
      <c r="H1677" s="85" t="s">
        <v>2325</v>
      </c>
    </row>
    <row r="1678" spans="1:8">
      <c r="A1678" s="85" t="s">
        <v>4145</v>
      </c>
      <c r="B1678" s="85" t="s">
        <v>4132</v>
      </c>
      <c r="C1678" s="85">
        <v>16</v>
      </c>
      <c r="D1678" s="85">
        <v>29827285</v>
      </c>
      <c r="E1678" s="85">
        <v>29841948</v>
      </c>
      <c r="F1678" s="85">
        <v>0</v>
      </c>
      <c r="G1678" s="85">
        <v>0</v>
      </c>
      <c r="H1678" s="85" t="s">
        <v>2325</v>
      </c>
    </row>
    <row r="1679" spans="1:8">
      <c r="A1679" s="85" t="s">
        <v>4145</v>
      </c>
      <c r="B1679" s="85" t="s">
        <v>4132</v>
      </c>
      <c r="C1679" s="85">
        <v>16</v>
      </c>
      <c r="D1679" s="85">
        <v>29827832</v>
      </c>
      <c r="E1679" s="85">
        <v>29831438</v>
      </c>
      <c r="F1679" s="85">
        <v>0</v>
      </c>
      <c r="G1679" s="85">
        <v>0</v>
      </c>
      <c r="H1679" s="85" t="s">
        <v>2325</v>
      </c>
    </row>
    <row r="1680" spans="1:8">
      <c r="A1680" s="85" t="s">
        <v>4146</v>
      </c>
      <c r="B1680" s="85" t="s">
        <v>4132</v>
      </c>
      <c r="C1680" s="85">
        <v>16</v>
      </c>
      <c r="D1680" s="85">
        <v>29831715</v>
      </c>
      <c r="E1680" s="85">
        <v>29859355</v>
      </c>
      <c r="F1680" s="85">
        <v>0</v>
      </c>
      <c r="G1680" s="85">
        <v>0</v>
      </c>
      <c r="H1680" s="85" t="s">
        <v>2325</v>
      </c>
    </row>
    <row r="1681" spans="1:8">
      <c r="A1681" s="85" t="s">
        <v>4147</v>
      </c>
      <c r="B1681" s="85" t="s">
        <v>4112</v>
      </c>
      <c r="C1681" s="85">
        <v>16</v>
      </c>
      <c r="D1681" s="85">
        <v>29869678</v>
      </c>
      <c r="E1681" s="85">
        <v>29875057</v>
      </c>
      <c r="F1681" s="85">
        <v>0</v>
      </c>
      <c r="G1681" s="85">
        <v>0</v>
      </c>
      <c r="H1681" s="85" t="s">
        <v>2325</v>
      </c>
    </row>
    <row r="1682" spans="1:8">
      <c r="A1682" s="85" t="s">
        <v>4148</v>
      </c>
      <c r="B1682" s="85" t="s">
        <v>4112</v>
      </c>
      <c r="C1682" s="85">
        <v>16</v>
      </c>
      <c r="D1682" s="85">
        <v>29882480</v>
      </c>
      <c r="E1682" s="85">
        <v>29910868</v>
      </c>
      <c r="F1682" s="85">
        <v>0</v>
      </c>
      <c r="G1682" s="85">
        <v>0</v>
      </c>
      <c r="H1682" s="85" t="s">
        <v>2325</v>
      </c>
    </row>
    <row r="1683" spans="1:8">
      <c r="A1683" s="85" t="s">
        <v>4149</v>
      </c>
      <c r="B1683" s="85" t="s">
        <v>4112</v>
      </c>
      <c r="C1683" s="85">
        <v>16</v>
      </c>
      <c r="D1683" s="85">
        <v>29911696</v>
      </c>
      <c r="E1683" s="85">
        <v>29931185</v>
      </c>
      <c r="F1683" s="85">
        <v>0</v>
      </c>
      <c r="G1683" s="85">
        <v>0</v>
      </c>
      <c r="H1683" s="85" t="s">
        <v>2325</v>
      </c>
    </row>
    <row r="1684" spans="1:8">
      <c r="A1684" s="85" t="s">
        <v>4150</v>
      </c>
      <c r="B1684" s="85" t="s">
        <v>4151</v>
      </c>
      <c r="C1684" s="85">
        <v>16</v>
      </c>
      <c r="D1684" s="85">
        <v>29916333</v>
      </c>
      <c r="E1684" s="85">
        <v>29938356</v>
      </c>
      <c r="F1684" s="85">
        <v>0</v>
      </c>
      <c r="G1684" s="85">
        <v>0</v>
      </c>
      <c r="H1684" s="85" t="s">
        <v>2325</v>
      </c>
    </row>
    <row r="1685" spans="1:8">
      <c r="A1685" s="85" t="s">
        <v>4152</v>
      </c>
      <c r="B1685" s="85" t="s">
        <v>4151</v>
      </c>
      <c r="C1685" s="85">
        <v>16</v>
      </c>
      <c r="D1685" s="85">
        <v>29952206</v>
      </c>
      <c r="E1685" s="85">
        <v>29984373</v>
      </c>
      <c r="F1685" s="85">
        <v>0</v>
      </c>
      <c r="G1685" s="85">
        <v>0</v>
      </c>
      <c r="H1685" s="85" t="s">
        <v>2325</v>
      </c>
    </row>
    <row r="1686" spans="1:8">
      <c r="A1686" s="85" t="s">
        <v>4153</v>
      </c>
      <c r="B1686" s="85" t="s">
        <v>4112</v>
      </c>
      <c r="C1686" s="85">
        <v>16</v>
      </c>
      <c r="D1686" s="85">
        <v>29984962</v>
      </c>
      <c r="E1686" s="85">
        <v>30003582</v>
      </c>
      <c r="F1686" s="85">
        <v>0</v>
      </c>
      <c r="G1686" s="85">
        <v>0</v>
      </c>
      <c r="H1686" s="85" t="s">
        <v>2325</v>
      </c>
    </row>
    <row r="1687" spans="1:8">
      <c r="A1687" s="85" t="s">
        <v>4154</v>
      </c>
      <c r="B1687" s="85" t="s">
        <v>4112</v>
      </c>
      <c r="C1687" s="85">
        <v>16</v>
      </c>
      <c r="D1687" s="85">
        <v>30003645</v>
      </c>
      <c r="E1687" s="85">
        <v>30007757</v>
      </c>
      <c r="F1687" s="85">
        <v>0</v>
      </c>
      <c r="G1687" s="85">
        <v>0</v>
      </c>
      <c r="H1687" s="85" t="s">
        <v>2325</v>
      </c>
    </row>
    <row r="1688" spans="1:8">
      <c r="A1688" s="85" t="s">
        <v>4155</v>
      </c>
      <c r="B1688" s="85" t="s">
        <v>4132</v>
      </c>
      <c r="C1688" s="85">
        <v>16</v>
      </c>
      <c r="D1688" s="85">
        <v>30006615</v>
      </c>
      <c r="E1688" s="85">
        <v>30017114</v>
      </c>
      <c r="F1688" s="85">
        <v>0</v>
      </c>
      <c r="G1688" s="85">
        <v>3</v>
      </c>
      <c r="H1688" s="85" t="s">
        <v>2325</v>
      </c>
    </row>
    <row r="1689" spans="1:8">
      <c r="A1689" s="85" t="s">
        <v>4156</v>
      </c>
      <c r="B1689" s="85" t="s">
        <v>4151</v>
      </c>
      <c r="C1689" s="85">
        <v>16</v>
      </c>
      <c r="D1689" s="85">
        <v>30016830</v>
      </c>
      <c r="E1689" s="85">
        <v>30034591</v>
      </c>
      <c r="F1689" s="85">
        <v>0</v>
      </c>
      <c r="G1689" s="85">
        <v>0</v>
      </c>
      <c r="H1689" s="85" t="s">
        <v>2325</v>
      </c>
    </row>
    <row r="1690" spans="1:8">
      <c r="A1690" s="85" t="s">
        <v>4157</v>
      </c>
      <c r="B1690" s="85" t="s">
        <v>4151</v>
      </c>
      <c r="C1690" s="85">
        <v>16</v>
      </c>
      <c r="D1690" s="85">
        <v>30034655</v>
      </c>
      <c r="E1690" s="85">
        <v>30039057</v>
      </c>
      <c r="F1690" s="85">
        <v>0</v>
      </c>
      <c r="G1690" s="85">
        <v>0</v>
      </c>
      <c r="H1690" s="85" t="s">
        <v>2325</v>
      </c>
    </row>
    <row r="1691" spans="1:8">
      <c r="A1691" s="85" t="s">
        <v>4158</v>
      </c>
      <c r="B1691" s="85" t="s">
        <v>4132</v>
      </c>
      <c r="C1691" s="85">
        <v>16</v>
      </c>
      <c r="D1691" s="85">
        <v>30035748</v>
      </c>
      <c r="E1691" s="85">
        <v>30064299</v>
      </c>
      <c r="F1691" s="85">
        <v>0</v>
      </c>
      <c r="G1691" s="85">
        <v>0</v>
      </c>
      <c r="H1691" s="85" t="s">
        <v>2325</v>
      </c>
    </row>
    <row r="1692" spans="1:8">
      <c r="A1692" s="85" t="s">
        <v>4159</v>
      </c>
      <c r="B1692" s="85" t="s">
        <v>4132</v>
      </c>
      <c r="C1692" s="85">
        <v>16</v>
      </c>
      <c r="D1692" s="85">
        <v>30064411</v>
      </c>
      <c r="E1692" s="85">
        <v>30081778</v>
      </c>
      <c r="F1692" s="85">
        <v>0</v>
      </c>
      <c r="G1692" s="85">
        <v>0</v>
      </c>
      <c r="H1692" s="85" t="s">
        <v>2325</v>
      </c>
    </row>
    <row r="1693" spans="1:8">
      <c r="A1693" s="85" t="s">
        <v>4160</v>
      </c>
      <c r="B1693" s="85" t="s">
        <v>4151</v>
      </c>
      <c r="C1693" s="85">
        <v>16</v>
      </c>
      <c r="D1693" s="85">
        <v>30087299</v>
      </c>
      <c r="E1693" s="85">
        <v>30096698</v>
      </c>
      <c r="F1693" s="85">
        <v>0</v>
      </c>
      <c r="G1693" s="85">
        <v>0</v>
      </c>
      <c r="H1693" s="85" t="s">
        <v>2325</v>
      </c>
    </row>
    <row r="1694" spans="1:8">
      <c r="A1694" s="85" t="s">
        <v>4161</v>
      </c>
      <c r="B1694" s="85" t="s">
        <v>4151</v>
      </c>
      <c r="C1694" s="85">
        <v>16</v>
      </c>
      <c r="D1694" s="85">
        <v>30097114</v>
      </c>
      <c r="E1694" s="85">
        <v>30103208</v>
      </c>
      <c r="F1694" s="85">
        <v>0</v>
      </c>
      <c r="G1694" s="85">
        <v>0</v>
      </c>
      <c r="H1694" s="85" t="s">
        <v>2325</v>
      </c>
    </row>
    <row r="1695" spans="1:8">
      <c r="A1695" s="85" t="s">
        <v>4162</v>
      </c>
      <c r="B1695" s="85" t="s">
        <v>4151</v>
      </c>
      <c r="C1695" s="85">
        <v>16</v>
      </c>
      <c r="D1695" s="85">
        <v>30103635</v>
      </c>
      <c r="E1695" s="85">
        <v>30108236</v>
      </c>
      <c r="F1695" s="85">
        <v>0</v>
      </c>
      <c r="G1695" s="85">
        <v>0</v>
      </c>
      <c r="H1695" s="85" t="s">
        <v>2325</v>
      </c>
    </row>
    <row r="1696" spans="1:8">
      <c r="A1696" s="85" t="s">
        <v>4163</v>
      </c>
      <c r="B1696" s="85" t="s">
        <v>4151</v>
      </c>
      <c r="C1696" s="85">
        <v>16</v>
      </c>
      <c r="D1696" s="85">
        <v>30205754</v>
      </c>
      <c r="E1696" s="85">
        <v>30215631</v>
      </c>
      <c r="F1696" s="85">
        <v>0</v>
      </c>
      <c r="G1696" s="85">
        <v>2</v>
      </c>
      <c r="H1696" s="85" t="s">
        <v>2329</v>
      </c>
    </row>
    <row r="1697" spans="1:8">
      <c r="A1697" s="85" t="s">
        <v>4164</v>
      </c>
      <c r="B1697" s="85" t="s">
        <v>4151</v>
      </c>
      <c r="C1697" s="85">
        <v>16</v>
      </c>
      <c r="D1697" s="85">
        <v>30215637</v>
      </c>
      <c r="E1697" s="85">
        <v>30220392</v>
      </c>
      <c r="F1697" s="85">
        <v>0</v>
      </c>
      <c r="G1697" s="85">
        <v>1</v>
      </c>
      <c r="H1697" s="85" t="s">
        <v>2329</v>
      </c>
    </row>
    <row r="1698" spans="1:8">
      <c r="A1698" s="85" t="s">
        <v>4165</v>
      </c>
      <c r="B1698" s="85" t="s">
        <v>4151</v>
      </c>
      <c r="C1698" s="85">
        <v>16</v>
      </c>
      <c r="D1698" s="85">
        <v>30362087</v>
      </c>
      <c r="E1698" s="85">
        <v>30366682</v>
      </c>
      <c r="F1698" s="85">
        <v>0</v>
      </c>
      <c r="G1698" s="85">
        <v>0</v>
      </c>
      <c r="H1698" s="85" t="s">
        <v>2325</v>
      </c>
    </row>
    <row r="1699" spans="1:8">
      <c r="A1699" s="85" t="s">
        <v>4166</v>
      </c>
      <c r="B1699" s="85" t="s">
        <v>4151</v>
      </c>
      <c r="C1699" s="85">
        <v>16</v>
      </c>
      <c r="D1699" s="85">
        <v>30368423</v>
      </c>
      <c r="E1699" s="85">
        <v>30381585</v>
      </c>
      <c r="F1699" s="85">
        <v>0</v>
      </c>
      <c r="G1699" s="85">
        <v>0</v>
      </c>
      <c r="H1699" s="85" t="s">
        <v>2325</v>
      </c>
    </row>
    <row r="1700" spans="1:8">
      <c r="A1700" s="85" t="s">
        <v>4167</v>
      </c>
      <c r="B1700" s="85" t="s">
        <v>4151</v>
      </c>
      <c r="C1700" s="85">
        <v>16</v>
      </c>
      <c r="D1700" s="85">
        <v>30382255</v>
      </c>
      <c r="E1700" s="85">
        <v>30389312</v>
      </c>
      <c r="F1700" s="85">
        <v>0</v>
      </c>
      <c r="G1700" s="85">
        <v>0</v>
      </c>
      <c r="H1700" s="85" t="s">
        <v>2325</v>
      </c>
    </row>
    <row r="1701" spans="1:8">
      <c r="A1701" s="85" t="s">
        <v>4168</v>
      </c>
      <c r="B1701" s="85" t="s">
        <v>4151</v>
      </c>
      <c r="C1701" s="85">
        <v>16</v>
      </c>
      <c r="D1701" s="85">
        <v>30389427</v>
      </c>
      <c r="E1701" s="85">
        <v>30411429</v>
      </c>
      <c r="F1701" s="85">
        <v>0</v>
      </c>
      <c r="G1701" s="85">
        <v>0</v>
      </c>
      <c r="H1701" s="85" t="s">
        <v>2325</v>
      </c>
    </row>
    <row r="1702" spans="1:8">
      <c r="A1702" s="85" t="s">
        <v>4169</v>
      </c>
      <c r="B1702" s="85" t="s">
        <v>4132</v>
      </c>
      <c r="C1702" s="85">
        <v>16</v>
      </c>
      <c r="D1702" s="85">
        <v>30389454</v>
      </c>
      <c r="E1702" s="85">
        <v>30407312</v>
      </c>
      <c r="F1702" s="85">
        <v>0</v>
      </c>
      <c r="G1702" s="85">
        <v>9</v>
      </c>
      <c r="H1702" s="85" t="s">
        <v>2325</v>
      </c>
    </row>
    <row r="1703" spans="1:8">
      <c r="A1703" s="85" t="s">
        <v>4169</v>
      </c>
      <c r="B1703" s="85" t="s">
        <v>4151</v>
      </c>
      <c r="C1703" s="85">
        <v>16</v>
      </c>
      <c r="D1703" s="85">
        <v>30389755</v>
      </c>
      <c r="E1703" s="85">
        <v>30393863</v>
      </c>
      <c r="F1703" s="85">
        <v>0</v>
      </c>
      <c r="G1703" s="85">
        <v>0</v>
      </c>
      <c r="H1703" s="85" t="s">
        <v>2325</v>
      </c>
    </row>
    <row r="1704" spans="1:8">
      <c r="A1704" s="85" t="s">
        <v>4170</v>
      </c>
      <c r="B1704" s="85" t="s">
        <v>4132</v>
      </c>
      <c r="C1704" s="85">
        <v>16</v>
      </c>
      <c r="D1704" s="85">
        <v>30418618</v>
      </c>
      <c r="E1704" s="85">
        <v>30440920</v>
      </c>
      <c r="F1704" s="85">
        <v>0</v>
      </c>
      <c r="G1704" s="85">
        <v>0</v>
      </c>
      <c r="H1704" s="85" t="s">
        <v>2325</v>
      </c>
    </row>
    <row r="1705" spans="1:8">
      <c r="A1705" s="85" t="s">
        <v>4171</v>
      </c>
      <c r="B1705" s="85" t="s">
        <v>4151</v>
      </c>
      <c r="C1705" s="85">
        <v>16</v>
      </c>
      <c r="D1705" s="85">
        <v>30434940</v>
      </c>
      <c r="E1705" s="85">
        <v>30441396</v>
      </c>
      <c r="F1705" s="85">
        <v>0</v>
      </c>
      <c r="G1705" s="85">
        <v>0</v>
      </c>
      <c r="H1705" s="85" t="s">
        <v>2325</v>
      </c>
    </row>
    <row r="1706" spans="1:8">
      <c r="A1706" s="85" t="s">
        <v>4172</v>
      </c>
      <c r="B1706" s="85" t="s">
        <v>4132</v>
      </c>
      <c r="C1706" s="85">
        <v>16</v>
      </c>
      <c r="D1706" s="85">
        <v>30454952</v>
      </c>
      <c r="E1706" s="85">
        <v>30457502</v>
      </c>
      <c r="F1706" s="85">
        <v>0</v>
      </c>
      <c r="G1706" s="85">
        <v>0</v>
      </c>
      <c r="H1706" s="85" t="s">
        <v>2325</v>
      </c>
    </row>
    <row r="1707" spans="1:8">
      <c r="A1707" s="85" t="s">
        <v>4173</v>
      </c>
      <c r="B1707" s="85" t="s">
        <v>4151</v>
      </c>
      <c r="C1707" s="85">
        <v>16</v>
      </c>
      <c r="D1707" s="85">
        <v>30483979</v>
      </c>
      <c r="E1707" s="85">
        <v>30534506</v>
      </c>
      <c r="F1707" s="85">
        <v>0</v>
      </c>
      <c r="G1707" s="85">
        <v>0</v>
      </c>
      <c r="H1707" s="85" t="s">
        <v>2325</v>
      </c>
    </row>
    <row r="1708" spans="1:8">
      <c r="A1708" s="85" t="s">
        <v>4174</v>
      </c>
      <c r="B1708" s="85" t="s">
        <v>4151</v>
      </c>
      <c r="C1708" s="85">
        <v>16</v>
      </c>
      <c r="D1708" s="85">
        <v>30535325</v>
      </c>
      <c r="E1708" s="85">
        <v>30538142</v>
      </c>
      <c r="F1708" s="85">
        <v>0</v>
      </c>
      <c r="G1708" s="85">
        <v>7</v>
      </c>
      <c r="H1708" s="85" t="s">
        <v>2325</v>
      </c>
    </row>
    <row r="1709" spans="1:8">
      <c r="A1709" s="85" t="s">
        <v>4175</v>
      </c>
      <c r="B1709" s="85" t="s">
        <v>4151</v>
      </c>
      <c r="C1709" s="85">
        <v>16</v>
      </c>
      <c r="D1709" s="85">
        <v>30537244</v>
      </c>
      <c r="E1709" s="85">
        <v>30546668</v>
      </c>
      <c r="F1709" s="85">
        <v>0</v>
      </c>
      <c r="G1709" s="85">
        <v>0</v>
      </c>
      <c r="H1709" s="85" t="s">
        <v>2325</v>
      </c>
    </row>
    <row r="1710" spans="1:8">
      <c r="A1710" s="85" t="s">
        <v>4175</v>
      </c>
      <c r="B1710" s="85" t="s">
        <v>4151</v>
      </c>
      <c r="C1710" s="85">
        <v>16</v>
      </c>
      <c r="D1710" s="85">
        <v>30537244</v>
      </c>
      <c r="E1710" s="85">
        <v>30546173</v>
      </c>
      <c r="F1710" s="85">
        <v>0</v>
      </c>
      <c r="G1710" s="85">
        <v>0</v>
      </c>
      <c r="H1710" s="85" t="s">
        <v>2325</v>
      </c>
    </row>
    <row r="1711" spans="1:8">
      <c r="A1711" s="85" t="s">
        <v>4176</v>
      </c>
      <c r="B1711" s="85" t="s">
        <v>4151</v>
      </c>
      <c r="C1711" s="85">
        <v>16</v>
      </c>
      <c r="D1711" s="85">
        <v>30545548</v>
      </c>
      <c r="E1711" s="85">
        <v>30569600</v>
      </c>
      <c r="F1711" s="85">
        <v>0</v>
      </c>
      <c r="G1711" s="85">
        <v>0</v>
      </c>
      <c r="H1711" s="85" t="s">
        <v>2325</v>
      </c>
    </row>
    <row r="1712" spans="1:8">
      <c r="A1712" s="85" t="s">
        <v>4177</v>
      </c>
      <c r="B1712" s="85" t="s">
        <v>4151</v>
      </c>
      <c r="C1712" s="85">
        <v>16</v>
      </c>
      <c r="D1712" s="85">
        <v>30565085</v>
      </c>
      <c r="E1712" s="85">
        <v>30569819</v>
      </c>
      <c r="F1712" s="85">
        <v>0</v>
      </c>
      <c r="G1712" s="85">
        <v>4</v>
      </c>
      <c r="H1712" s="85" t="s">
        <v>2325</v>
      </c>
    </row>
    <row r="1713" spans="1:8">
      <c r="A1713" s="85" t="s">
        <v>4178</v>
      </c>
      <c r="B1713" s="85" t="s">
        <v>4151</v>
      </c>
      <c r="C1713" s="85">
        <v>16</v>
      </c>
      <c r="D1713" s="85">
        <v>30580667</v>
      </c>
      <c r="E1713" s="85">
        <v>30584055</v>
      </c>
      <c r="F1713" s="85">
        <v>2</v>
      </c>
      <c r="G1713" s="85">
        <v>0</v>
      </c>
      <c r="H1713" s="85" t="s">
        <v>2325</v>
      </c>
    </row>
    <row r="1714" spans="1:8">
      <c r="A1714" s="85" t="s">
        <v>4179</v>
      </c>
      <c r="B1714" s="85" t="s">
        <v>4151</v>
      </c>
      <c r="C1714" s="85">
        <v>16</v>
      </c>
      <c r="D1714" s="85">
        <v>30585061</v>
      </c>
      <c r="E1714" s="85">
        <v>30597092</v>
      </c>
      <c r="F1714" s="85">
        <v>2</v>
      </c>
      <c r="G1714" s="85">
        <v>0</v>
      </c>
      <c r="H1714" s="85" t="s">
        <v>2325</v>
      </c>
    </row>
    <row r="1715" spans="1:8">
      <c r="A1715" s="85" t="s">
        <v>4180</v>
      </c>
      <c r="B1715" s="85" t="s">
        <v>4151</v>
      </c>
      <c r="C1715" s="85">
        <v>16</v>
      </c>
      <c r="D1715" s="85">
        <v>30613879</v>
      </c>
      <c r="E1715" s="85">
        <v>30635333</v>
      </c>
      <c r="F1715" s="85">
        <v>2</v>
      </c>
      <c r="G1715" s="85">
        <v>0</v>
      </c>
      <c r="H1715" s="85" t="s">
        <v>2325</v>
      </c>
    </row>
    <row r="1716" spans="1:8">
      <c r="A1716" s="85" t="s">
        <v>4181</v>
      </c>
      <c r="B1716" s="85" t="s">
        <v>4132</v>
      </c>
      <c r="C1716" s="85">
        <v>16</v>
      </c>
      <c r="D1716" s="85">
        <v>30662038</v>
      </c>
      <c r="E1716" s="85">
        <v>30667761</v>
      </c>
      <c r="F1716" s="85">
        <v>1</v>
      </c>
      <c r="G1716" s="85">
        <v>4</v>
      </c>
      <c r="H1716" s="85" t="s">
        <v>2325</v>
      </c>
    </row>
    <row r="1717" spans="1:8">
      <c r="A1717" s="85" t="s">
        <v>4182</v>
      </c>
      <c r="B1717" s="85" t="s">
        <v>4132</v>
      </c>
      <c r="C1717" s="85">
        <v>16</v>
      </c>
      <c r="D1717" s="85">
        <v>30669752</v>
      </c>
      <c r="E1717" s="85">
        <v>30682135</v>
      </c>
      <c r="F1717" s="85">
        <v>0</v>
      </c>
      <c r="G1717" s="85">
        <v>0</v>
      </c>
      <c r="H1717" s="85" t="s">
        <v>2325</v>
      </c>
    </row>
    <row r="1718" spans="1:8">
      <c r="A1718" s="85" t="s">
        <v>4183</v>
      </c>
      <c r="B1718" s="85" t="s">
        <v>4132</v>
      </c>
      <c r="C1718" s="85">
        <v>16</v>
      </c>
      <c r="D1718" s="85">
        <v>30709530</v>
      </c>
      <c r="E1718" s="85">
        <v>30755602</v>
      </c>
      <c r="F1718" s="85">
        <v>2</v>
      </c>
      <c r="G1718" s="85">
        <v>5</v>
      </c>
      <c r="H1718" s="85" t="s">
        <v>2325</v>
      </c>
    </row>
    <row r="1719" spans="1:8">
      <c r="A1719" s="85" t="s">
        <v>4184</v>
      </c>
      <c r="B1719" s="85" t="s">
        <v>4132</v>
      </c>
      <c r="C1719" s="85">
        <v>16</v>
      </c>
      <c r="D1719" s="85">
        <v>30759591</v>
      </c>
      <c r="E1719" s="85">
        <v>30772490</v>
      </c>
      <c r="F1719" s="85">
        <v>2</v>
      </c>
      <c r="G1719" s="85">
        <v>8</v>
      </c>
      <c r="H1719" s="85" t="s">
        <v>2325</v>
      </c>
    </row>
    <row r="1720" spans="1:8">
      <c r="A1720" s="85" t="s">
        <v>4185</v>
      </c>
      <c r="B1720" s="85" t="s">
        <v>4132</v>
      </c>
      <c r="C1720" s="85">
        <v>16</v>
      </c>
      <c r="D1720" s="85">
        <v>30768744</v>
      </c>
      <c r="E1720" s="85">
        <v>30774031</v>
      </c>
      <c r="F1720" s="85">
        <v>2</v>
      </c>
      <c r="G1720" s="85">
        <v>62</v>
      </c>
      <c r="H1720" s="85" t="s">
        <v>2325</v>
      </c>
    </row>
    <row r="1721" spans="1:8">
      <c r="A1721" s="85" t="s">
        <v>4186</v>
      </c>
      <c r="B1721" s="85" t="s">
        <v>4132</v>
      </c>
      <c r="C1721" s="85">
        <v>16</v>
      </c>
      <c r="D1721" s="85">
        <v>30773066</v>
      </c>
      <c r="E1721" s="85">
        <v>30787628</v>
      </c>
      <c r="F1721" s="85">
        <v>0</v>
      </c>
      <c r="G1721" s="85">
        <v>10</v>
      </c>
      <c r="H1721" s="85" t="s">
        <v>2325</v>
      </c>
    </row>
    <row r="1722" spans="1:8">
      <c r="A1722" s="85" t="s">
        <v>4187</v>
      </c>
      <c r="B1722" s="85" t="s">
        <v>4132</v>
      </c>
      <c r="C1722" s="85">
        <v>16</v>
      </c>
      <c r="D1722" s="85">
        <v>30789778</v>
      </c>
      <c r="E1722" s="85">
        <v>30798523</v>
      </c>
      <c r="F1722" s="85">
        <v>0</v>
      </c>
      <c r="G1722" s="85">
        <v>0</v>
      </c>
      <c r="H1722" s="85" t="s">
        <v>2325</v>
      </c>
    </row>
    <row r="1723" spans="1:8">
      <c r="A1723" s="85" t="s">
        <v>4188</v>
      </c>
      <c r="B1723" s="85" t="s">
        <v>4151</v>
      </c>
      <c r="C1723" s="85">
        <v>16</v>
      </c>
      <c r="D1723" s="85">
        <v>30844947</v>
      </c>
      <c r="E1723" s="85">
        <v>30906281</v>
      </c>
      <c r="F1723" s="85">
        <v>2</v>
      </c>
      <c r="G1723" s="85">
        <v>10</v>
      </c>
      <c r="H1723" s="85" t="s">
        <v>2325</v>
      </c>
    </row>
    <row r="1724" spans="1:8">
      <c r="A1724" s="85" t="s">
        <v>4189</v>
      </c>
      <c r="B1724" s="85" t="s">
        <v>4151</v>
      </c>
      <c r="C1724" s="85">
        <v>16</v>
      </c>
      <c r="D1724" s="85">
        <v>30907928</v>
      </c>
      <c r="E1724" s="85">
        <v>30914881</v>
      </c>
      <c r="F1724" s="85">
        <v>2</v>
      </c>
      <c r="G1724" s="85">
        <v>0</v>
      </c>
      <c r="H1724" s="85" t="s">
        <v>2325</v>
      </c>
    </row>
    <row r="1725" spans="1:8">
      <c r="A1725" s="85" t="s">
        <v>4190</v>
      </c>
      <c r="B1725" s="85" t="s">
        <v>4151</v>
      </c>
      <c r="C1725" s="85">
        <v>16</v>
      </c>
      <c r="D1725" s="85">
        <v>30934376</v>
      </c>
      <c r="E1725" s="85">
        <v>30960104</v>
      </c>
      <c r="F1725" s="85">
        <v>6</v>
      </c>
      <c r="G1725" s="85">
        <v>0</v>
      </c>
      <c r="H1725" s="85" t="s">
        <v>2325</v>
      </c>
    </row>
    <row r="1726" spans="1:8">
      <c r="A1726" s="85" t="s">
        <v>4191</v>
      </c>
      <c r="B1726" s="85" t="s">
        <v>4151</v>
      </c>
      <c r="C1726" s="85">
        <v>16</v>
      </c>
      <c r="D1726" s="85">
        <v>30960387</v>
      </c>
      <c r="E1726" s="85">
        <v>30967782</v>
      </c>
      <c r="F1726" s="85">
        <v>2</v>
      </c>
      <c r="G1726" s="85">
        <v>0</v>
      </c>
      <c r="H1726" s="85" t="s">
        <v>2329</v>
      </c>
    </row>
    <row r="1727" spans="1:8">
      <c r="A1727" s="85" t="s">
        <v>4192</v>
      </c>
      <c r="B1727" s="85" t="s">
        <v>4151</v>
      </c>
      <c r="C1727" s="85">
        <v>16</v>
      </c>
      <c r="D1727" s="85">
        <v>30968615</v>
      </c>
      <c r="E1727" s="85">
        <v>30996437</v>
      </c>
      <c r="F1727" s="85">
        <v>6</v>
      </c>
      <c r="G1727" s="85">
        <v>62</v>
      </c>
      <c r="H1727" s="85" t="s">
        <v>2329</v>
      </c>
    </row>
    <row r="1728" spans="1:8">
      <c r="A1728" s="85" t="s">
        <v>4193</v>
      </c>
      <c r="B1728" s="85" t="s">
        <v>4151</v>
      </c>
      <c r="C1728" s="85">
        <v>16</v>
      </c>
      <c r="D1728" s="85">
        <v>30996519</v>
      </c>
      <c r="E1728" s="85">
        <v>31000473</v>
      </c>
      <c r="F1728" s="85">
        <v>3</v>
      </c>
      <c r="G1728" s="85">
        <v>62</v>
      </c>
      <c r="H1728" s="85" t="s">
        <v>2325</v>
      </c>
    </row>
    <row r="1729" spans="1:8">
      <c r="A1729" s="85" t="s">
        <v>4194</v>
      </c>
      <c r="B1729" s="85" t="s">
        <v>4151</v>
      </c>
      <c r="C1729" s="85">
        <v>16</v>
      </c>
      <c r="D1729" s="85">
        <v>30996808</v>
      </c>
      <c r="E1729" s="85">
        <v>30997533</v>
      </c>
      <c r="F1729" s="85">
        <v>3</v>
      </c>
      <c r="G1729" s="85">
        <v>0</v>
      </c>
      <c r="H1729" s="85" t="s">
        <v>2325</v>
      </c>
    </row>
    <row r="1730" spans="1:8">
      <c r="A1730" s="85" t="s">
        <v>4195</v>
      </c>
      <c r="B1730" s="85" t="s">
        <v>4151</v>
      </c>
      <c r="C1730" s="85">
        <v>16</v>
      </c>
      <c r="D1730" s="85">
        <v>31000577</v>
      </c>
      <c r="E1730" s="85">
        <v>31021949</v>
      </c>
      <c r="F1730" s="85">
        <v>10</v>
      </c>
      <c r="G1730" s="85">
        <v>61</v>
      </c>
      <c r="H1730" s="85" t="s">
        <v>2325</v>
      </c>
    </row>
    <row r="1731" spans="1:8">
      <c r="A1731" s="85" t="s">
        <v>4196</v>
      </c>
      <c r="B1731" s="85" t="s">
        <v>4151</v>
      </c>
      <c r="C1731" s="85">
        <v>16</v>
      </c>
      <c r="D1731" s="85">
        <v>31044210</v>
      </c>
      <c r="E1731" s="85">
        <v>31054296</v>
      </c>
      <c r="F1731" s="85">
        <v>9</v>
      </c>
      <c r="G1731" s="85">
        <v>58</v>
      </c>
      <c r="H1731" s="85" t="s">
        <v>2325</v>
      </c>
    </row>
    <row r="1732" spans="1:8">
      <c r="A1732" s="85" t="s">
        <v>4197</v>
      </c>
      <c r="B1732" s="85" t="s">
        <v>4151</v>
      </c>
      <c r="C1732" s="85">
        <v>16</v>
      </c>
      <c r="D1732" s="85">
        <v>31072164</v>
      </c>
      <c r="E1732" s="85">
        <v>31085641</v>
      </c>
      <c r="F1732" s="85">
        <v>14</v>
      </c>
      <c r="G1732" s="85">
        <v>62</v>
      </c>
      <c r="H1732" s="85" t="s">
        <v>2325</v>
      </c>
    </row>
    <row r="1733" spans="1:8">
      <c r="A1733" s="85" t="s">
        <v>4197</v>
      </c>
      <c r="B1733" s="85" t="s">
        <v>4151</v>
      </c>
      <c r="C1733" s="85">
        <v>16</v>
      </c>
      <c r="D1733" s="85">
        <v>31072813</v>
      </c>
      <c r="E1733" s="85">
        <v>31073451</v>
      </c>
      <c r="F1733" s="85">
        <v>9</v>
      </c>
      <c r="G1733" s="85">
        <v>59</v>
      </c>
      <c r="H1733" s="85" t="s">
        <v>2325</v>
      </c>
    </row>
    <row r="1734" spans="1:8">
      <c r="A1734" s="85" t="s">
        <v>4198</v>
      </c>
      <c r="B1734" s="85" t="s">
        <v>4151</v>
      </c>
      <c r="C1734" s="85">
        <v>16</v>
      </c>
      <c r="D1734" s="85">
        <v>31085743</v>
      </c>
      <c r="E1734" s="85">
        <v>31095517</v>
      </c>
      <c r="F1734" s="85">
        <v>9</v>
      </c>
      <c r="G1734" s="85">
        <v>58</v>
      </c>
      <c r="H1734" s="85" t="s">
        <v>2325</v>
      </c>
    </row>
    <row r="1735" spans="1:8">
      <c r="A1735" s="85" t="s">
        <v>4199</v>
      </c>
      <c r="B1735" s="85" t="s">
        <v>4151</v>
      </c>
      <c r="C1735" s="85">
        <v>16</v>
      </c>
      <c r="D1735" s="85">
        <v>31094746</v>
      </c>
      <c r="E1735" s="85">
        <v>31100949</v>
      </c>
      <c r="F1735" s="85">
        <v>7</v>
      </c>
      <c r="G1735" s="85">
        <v>62</v>
      </c>
      <c r="H1735" s="85" t="s">
        <v>2325</v>
      </c>
    </row>
    <row r="1736" spans="1:8">
      <c r="A1736" s="85" t="s">
        <v>4200</v>
      </c>
      <c r="B1736" s="85" t="s">
        <v>4151</v>
      </c>
      <c r="C1736" s="85">
        <v>16</v>
      </c>
      <c r="D1736" s="85">
        <v>31094760</v>
      </c>
      <c r="E1736" s="85">
        <v>31106277</v>
      </c>
      <c r="F1736" s="85">
        <v>13</v>
      </c>
      <c r="G1736" s="85">
        <v>0</v>
      </c>
      <c r="H1736" s="85" t="s">
        <v>2325</v>
      </c>
    </row>
    <row r="1737" spans="1:8">
      <c r="A1737" s="85" t="s">
        <v>4201</v>
      </c>
      <c r="B1737" s="85" t="s">
        <v>4151</v>
      </c>
      <c r="C1737" s="85">
        <v>16</v>
      </c>
      <c r="D1737" s="85">
        <v>31102163</v>
      </c>
      <c r="E1737" s="85">
        <v>31107301</v>
      </c>
      <c r="F1737" s="85">
        <v>10</v>
      </c>
      <c r="G1737" s="85">
        <v>62</v>
      </c>
      <c r="H1737" s="85" t="s">
        <v>2325</v>
      </c>
    </row>
    <row r="1738" spans="1:8">
      <c r="A1738" s="85" t="s">
        <v>4202</v>
      </c>
      <c r="B1738" s="85" t="s">
        <v>4151</v>
      </c>
      <c r="C1738" s="85">
        <v>16</v>
      </c>
      <c r="D1738" s="85">
        <v>31117428</v>
      </c>
      <c r="E1738" s="85">
        <v>31124110</v>
      </c>
      <c r="F1738" s="85">
        <v>22</v>
      </c>
      <c r="G1738" s="85">
        <v>62</v>
      </c>
      <c r="H1738" s="85" t="s">
        <v>2325</v>
      </c>
    </row>
    <row r="1739" spans="1:8">
      <c r="A1739" s="85" t="s">
        <v>4203</v>
      </c>
      <c r="B1739" s="85" t="s">
        <v>4151</v>
      </c>
      <c r="C1739" s="85">
        <v>16</v>
      </c>
      <c r="D1739" s="85">
        <v>31127075</v>
      </c>
      <c r="E1739" s="85">
        <v>31142714</v>
      </c>
      <c r="F1739" s="85">
        <v>22</v>
      </c>
      <c r="G1739" s="85">
        <v>62</v>
      </c>
      <c r="H1739" s="85" t="s">
        <v>2325</v>
      </c>
    </row>
    <row r="1740" spans="1:8">
      <c r="A1740" s="85" t="s">
        <v>4204</v>
      </c>
      <c r="B1740" s="85" t="s">
        <v>4151</v>
      </c>
      <c r="C1740" s="85">
        <v>16</v>
      </c>
      <c r="D1740" s="85">
        <v>31142756</v>
      </c>
      <c r="E1740" s="85">
        <v>31147083</v>
      </c>
      <c r="F1740" s="85">
        <v>7</v>
      </c>
      <c r="G1740" s="85">
        <v>1</v>
      </c>
      <c r="H1740" s="85" t="s">
        <v>2325</v>
      </c>
    </row>
    <row r="1741" spans="1:8">
      <c r="A1741" s="85" t="s">
        <v>4205</v>
      </c>
      <c r="B1741" s="85" t="s">
        <v>4151</v>
      </c>
      <c r="C1741" s="85">
        <v>16</v>
      </c>
      <c r="D1741" s="85">
        <v>31150246</v>
      </c>
      <c r="E1741" s="85">
        <v>31161415</v>
      </c>
      <c r="F1741" s="85">
        <v>5</v>
      </c>
      <c r="G1741" s="85">
        <v>50</v>
      </c>
      <c r="H1741" s="85" t="s">
        <v>2329</v>
      </c>
    </row>
    <row r="1742" spans="1:8">
      <c r="A1742" s="85" t="s">
        <v>4206</v>
      </c>
      <c r="B1742" s="85" t="s">
        <v>4151</v>
      </c>
      <c r="C1742" s="85">
        <v>16</v>
      </c>
      <c r="D1742" s="85">
        <v>31191431</v>
      </c>
      <c r="E1742" s="85">
        <v>31203127</v>
      </c>
      <c r="F1742" s="85">
        <v>0</v>
      </c>
      <c r="G1742" s="85">
        <v>0</v>
      </c>
      <c r="H1742" s="85" t="s">
        <v>2325</v>
      </c>
    </row>
    <row r="1743" spans="1:8">
      <c r="A1743" s="85" t="s">
        <v>4207</v>
      </c>
      <c r="B1743" s="85" t="s">
        <v>4151</v>
      </c>
      <c r="C1743" s="85">
        <v>16</v>
      </c>
      <c r="D1743" s="85">
        <v>31225342</v>
      </c>
      <c r="E1743" s="85">
        <v>31236510</v>
      </c>
      <c r="F1743" s="85">
        <v>0</v>
      </c>
      <c r="G1743" s="85">
        <v>12</v>
      </c>
      <c r="H1743" s="85" t="s">
        <v>2329</v>
      </c>
    </row>
    <row r="1744" spans="1:8">
      <c r="A1744" s="85" t="s">
        <v>4208</v>
      </c>
      <c r="B1744" s="85" t="s">
        <v>4151</v>
      </c>
      <c r="C1744" s="85">
        <v>16</v>
      </c>
      <c r="D1744" s="85">
        <v>31227283</v>
      </c>
      <c r="E1744" s="85">
        <v>31228680</v>
      </c>
      <c r="F1744" s="85">
        <v>0</v>
      </c>
      <c r="G1744" s="85">
        <v>32</v>
      </c>
      <c r="H1744" s="85" t="s">
        <v>2329</v>
      </c>
    </row>
    <row r="1745" spans="1:8">
      <c r="A1745" s="85" t="s">
        <v>4209</v>
      </c>
      <c r="B1745" s="85" t="s">
        <v>4151</v>
      </c>
      <c r="C1745" s="85">
        <v>16</v>
      </c>
      <c r="D1745" s="85">
        <v>31271311</v>
      </c>
      <c r="E1745" s="85">
        <v>31344213</v>
      </c>
      <c r="F1745" s="85">
        <v>0</v>
      </c>
      <c r="G1745" s="85">
        <v>2</v>
      </c>
      <c r="H1745" s="85" t="s">
        <v>2325</v>
      </c>
    </row>
    <row r="1746" spans="1:8">
      <c r="A1746" s="85" t="s">
        <v>4210</v>
      </c>
      <c r="B1746" s="85" t="s">
        <v>4151</v>
      </c>
      <c r="C1746" s="85">
        <v>16</v>
      </c>
      <c r="D1746" s="85">
        <v>31366455</v>
      </c>
      <c r="E1746" s="85">
        <v>31394318</v>
      </c>
      <c r="F1746" s="85">
        <v>0</v>
      </c>
      <c r="G1746" s="85">
        <v>13</v>
      </c>
      <c r="H1746" s="85" t="s">
        <v>2325</v>
      </c>
    </row>
    <row r="1747" spans="1:8">
      <c r="A1747" s="85" t="s">
        <v>4211</v>
      </c>
      <c r="B1747" s="85" t="s">
        <v>4151</v>
      </c>
      <c r="C1747" s="85">
        <v>16</v>
      </c>
      <c r="D1747" s="85">
        <v>31439052</v>
      </c>
      <c r="E1747" s="85">
        <v>31439967</v>
      </c>
      <c r="F1747" s="85">
        <v>0</v>
      </c>
      <c r="G1747" s="85">
        <v>0</v>
      </c>
      <c r="H1747" s="85" t="s">
        <v>2325</v>
      </c>
    </row>
    <row r="1748" spans="1:8">
      <c r="A1748" s="85" t="s">
        <v>4212</v>
      </c>
      <c r="B1748" s="85" t="s">
        <v>4151</v>
      </c>
      <c r="C1748" s="85">
        <v>16</v>
      </c>
      <c r="D1748" s="85">
        <v>31445569</v>
      </c>
      <c r="E1748" s="85">
        <v>31454346</v>
      </c>
      <c r="F1748" s="85">
        <v>0</v>
      </c>
      <c r="G1748" s="85">
        <v>0</v>
      </c>
      <c r="H1748" s="85" t="s">
        <v>2325</v>
      </c>
    </row>
    <row r="1749" spans="1:8">
      <c r="A1749" s="85" t="s">
        <v>4213</v>
      </c>
      <c r="B1749" s="85" t="s">
        <v>4151</v>
      </c>
      <c r="C1749" s="85">
        <v>16</v>
      </c>
      <c r="D1749" s="85">
        <v>31469401</v>
      </c>
      <c r="E1749" s="85">
        <v>31478487</v>
      </c>
      <c r="F1749" s="85">
        <v>0</v>
      </c>
      <c r="G1749" s="85">
        <v>0</v>
      </c>
      <c r="H1749" s="85" t="s">
        <v>2325</v>
      </c>
    </row>
    <row r="1750" spans="1:8">
      <c r="A1750" s="85" t="s">
        <v>4214</v>
      </c>
      <c r="B1750" s="85" t="s">
        <v>4151</v>
      </c>
      <c r="C1750" s="85">
        <v>16</v>
      </c>
      <c r="D1750" s="85">
        <v>31482906</v>
      </c>
      <c r="E1750" s="85">
        <v>31489281</v>
      </c>
      <c r="F1750" s="85">
        <v>0</v>
      </c>
      <c r="G1750" s="85">
        <v>0</v>
      </c>
      <c r="H1750" s="85" t="s">
        <v>2325</v>
      </c>
    </row>
    <row r="1751" spans="1:8">
      <c r="A1751" s="85" t="s">
        <v>4215</v>
      </c>
      <c r="B1751" s="85" t="s">
        <v>4151</v>
      </c>
      <c r="C1751" s="85">
        <v>16</v>
      </c>
      <c r="D1751" s="85">
        <v>31494323</v>
      </c>
      <c r="E1751" s="85">
        <v>31502181</v>
      </c>
      <c r="F1751" s="85">
        <v>0</v>
      </c>
      <c r="G1751" s="85">
        <v>0</v>
      </c>
      <c r="H1751" s="85" t="s">
        <v>2325</v>
      </c>
    </row>
    <row r="1752" spans="1:8">
      <c r="A1752" s="85" t="s">
        <v>4216</v>
      </c>
      <c r="B1752" s="85" t="s">
        <v>4151</v>
      </c>
      <c r="C1752" s="85">
        <v>16</v>
      </c>
      <c r="D1752" s="85">
        <v>31500792</v>
      </c>
      <c r="E1752" s="85">
        <v>31520630</v>
      </c>
      <c r="F1752" s="85">
        <v>0</v>
      </c>
      <c r="G1752" s="85">
        <v>8</v>
      </c>
      <c r="H1752" s="85" t="s">
        <v>2329</v>
      </c>
    </row>
    <row r="1753" spans="1:8">
      <c r="A1753" s="85" t="s">
        <v>4217</v>
      </c>
      <c r="B1753" s="85" t="s">
        <v>4151</v>
      </c>
      <c r="C1753" s="85">
        <v>16</v>
      </c>
      <c r="D1753" s="85">
        <v>31724550</v>
      </c>
      <c r="E1753" s="85">
        <v>31806190</v>
      </c>
      <c r="F1753" s="85">
        <v>0</v>
      </c>
      <c r="G1753" s="85">
        <v>0</v>
      </c>
      <c r="H1753" s="85" t="s">
        <v>2325</v>
      </c>
    </row>
    <row r="1754" spans="1:8">
      <c r="A1754" s="85" t="s">
        <v>4218</v>
      </c>
      <c r="B1754" s="85" t="s">
        <v>4151</v>
      </c>
      <c r="C1754" s="85">
        <v>16</v>
      </c>
      <c r="D1754" s="85">
        <v>31885079</v>
      </c>
      <c r="E1754" s="85">
        <v>31928668</v>
      </c>
      <c r="F1754" s="85">
        <v>0</v>
      </c>
      <c r="G1754" s="85">
        <v>0</v>
      </c>
      <c r="H1754" s="85" t="s">
        <v>2325</v>
      </c>
    </row>
    <row r="1755" spans="1:8">
      <c r="A1755" s="85" t="s">
        <v>4219</v>
      </c>
      <c r="B1755" s="85" t="s">
        <v>4220</v>
      </c>
      <c r="C1755" s="85">
        <v>16</v>
      </c>
      <c r="D1755" s="85">
        <v>48200821</v>
      </c>
      <c r="E1755" s="85">
        <v>48281479</v>
      </c>
      <c r="F1755" s="85">
        <v>0</v>
      </c>
      <c r="G1755" s="85">
        <v>0</v>
      </c>
      <c r="H1755" s="85" t="s">
        <v>2325</v>
      </c>
    </row>
    <row r="1756" spans="1:8">
      <c r="A1756" s="85" t="s">
        <v>4221</v>
      </c>
      <c r="B1756" s="85" t="s">
        <v>4220</v>
      </c>
      <c r="C1756" s="85">
        <v>16</v>
      </c>
      <c r="D1756" s="85">
        <v>49407734</v>
      </c>
      <c r="E1756" s="85">
        <v>49433342</v>
      </c>
      <c r="F1756" s="85">
        <v>0</v>
      </c>
      <c r="G1756" s="85">
        <v>0</v>
      </c>
      <c r="H1756" s="85" t="s">
        <v>2325</v>
      </c>
    </row>
    <row r="1757" spans="1:8">
      <c r="A1757" s="85" t="s">
        <v>4222</v>
      </c>
      <c r="B1757" s="85" t="s">
        <v>4220</v>
      </c>
      <c r="C1757" s="85">
        <v>16</v>
      </c>
      <c r="D1757" s="85">
        <v>49521435</v>
      </c>
      <c r="E1757" s="85">
        <v>49891830</v>
      </c>
      <c r="F1757" s="85">
        <v>25</v>
      </c>
      <c r="G1757" s="85">
        <v>0</v>
      </c>
      <c r="H1757" s="85" t="s">
        <v>2325</v>
      </c>
    </row>
    <row r="1758" spans="1:8">
      <c r="A1758" s="85" t="s">
        <v>4223</v>
      </c>
      <c r="B1758" s="85" t="s">
        <v>4224</v>
      </c>
      <c r="C1758" s="85">
        <v>16</v>
      </c>
      <c r="D1758" s="85">
        <v>50582241</v>
      </c>
      <c r="E1758" s="85">
        <v>50670647</v>
      </c>
      <c r="F1758" s="85">
        <v>0</v>
      </c>
      <c r="G1758" s="85">
        <v>0</v>
      </c>
      <c r="H1758" s="85" t="s">
        <v>2325</v>
      </c>
    </row>
    <row r="1759" spans="1:8">
      <c r="A1759" s="85" t="s">
        <v>4225</v>
      </c>
      <c r="B1759" s="85" t="s">
        <v>4220</v>
      </c>
      <c r="C1759" s="85">
        <v>16</v>
      </c>
      <c r="D1759" s="85">
        <v>50700211</v>
      </c>
      <c r="E1759" s="85">
        <v>50715264</v>
      </c>
      <c r="F1759" s="85">
        <v>0</v>
      </c>
      <c r="G1759" s="85">
        <v>0</v>
      </c>
      <c r="H1759" s="85" t="s">
        <v>2325</v>
      </c>
    </row>
    <row r="1760" spans="1:8">
      <c r="A1760" s="85" t="s">
        <v>4226</v>
      </c>
      <c r="B1760" s="85" t="s">
        <v>4224</v>
      </c>
      <c r="C1760" s="85">
        <v>16</v>
      </c>
      <c r="D1760" s="85">
        <v>50775961</v>
      </c>
      <c r="E1760" s="85">
        <v>50835846</v>
      </c>
      <c r="F1760" s="85">
        <v>0</v>
      </c>
      <c r="G1760" s="85">
        <v>0</v>
      </c>
      <c r="H1760" s="85" t="s">
        <v>2325</v>
      </c>
    </row>
    <row r="1761" spans="1:8">
      <c r="A1761" s="85" t="s">
        <v>4227</v>
      </c>
      <c r="B1761" s="85" t="s">
        <v>4224</v>
      </c>
      <c r="C1761" s="85">
        <v>16</v>
      </c>
      <c r="D1761" s="85">
        <v>51169886</v>
      </c>
      <c r="E1761" s="85">
        <v>51185278</v>
      </c>
      <c r="F1761" s="85">
        <v>0</v>
      </c>
      <c r="G1761" s="85">
        <v>0</v>
      </c>
      <c r="H1761" s="85" t="s">
        <v>2325</v>
      </c>
    </row>
    <row r="1762" spans="1:8">
      <c r="A1762" s="85" t="s">
        <v>4228</v>
      </c>
      <c r="B1762" s="85" t="s">
        <v>4224</v>
      </c>
      <c r="C1762" s="85">
        <v>16</v>
      </c>
      <c r="D1762" s="85">
        <v>52471917</v>
      </c>
      <c r="E1762" s="85">
        <v>52581714</v>
      </c>
      <c r="F1762" s="85">
        <v>0</v>
      </c>
      <c r="G1762" s="85">
        <v>0</v>
      </c>
      <c r="H1762" s="85" t="s">
        <v>2325</v>
      </c>
    </row>
    <row r="1763" spans="1:8">
      <c r="A1763" s="85" t="s">
        <v>4229</v>
      </c>
      <c r="B1763" s="85" t="s">
        <v>4224</v>
      </c>
      <c r="C1763" s="85">
        <v>16</v>
      </c>
      <c r="D1763" s="85">
        <v>53088945</v>
      </c>
      <c r="E1763" s="85">
        <v>53363062</v>
      </c>
      <c r="F1763" s="85">
        <v>0</v>
      </c>
      <c r="G1763" s="85">
        <v>0</v>
      </c>
      <c r="H1763" s="85" t="s">
        <v>2325</v>
      </c>
    </row>
    <row r="1764" spans="1:8">
      <c r="A1764" s="85" t="s">
        <v>4230</v>
      </c>
      <c r="B1764" s="85" t="s">
        <v>4224</v>
      </c>
      <c r="C1764" s="85">
        <v>16</v>
      </c>
      <c r="D1764" s="85">
        <v>53467889</v>
      </c>
      <c r="E1764" s="85">
        <v>53525561</v>
      </c>
      <c r="F1764" s="85">
        <v>32</v>
      </c>
      <c r="G1764" s="85">
        <v>41</v>
      </c>
      <c r="H1764" s="85" t="s">
        <v>2325</v>
      </c>
    </row>
    <row r="1765" spans="1:8">
      <c r="A1765" s="85" t="s">
        <v>4231</v>
      </c>
      <c r="B1765" s="85" t="s">
        <v>4224</v>
      </c>
      <c r="C1765" s="85">
        <v>16</v>
      </c>
      <c r="D1765" s="85">
        <v>53524952</v>
      </c>
      <c r="E1765" s="85">
        <v>53538323</v>
      </c>
      <c r="F1765" s="85">
        <v>14</v>
      </c>
      <c r="G1765" s="85">
        <v>41</v>
      </c>
      <c r="H1765" s="85" t="s">
        <v>2325</v>
      </c>
    </row>
    <row r="1766" spans="1:8">
      <c r="A1766" s="85" t="s">
        <v>4232</v>
      </c>
      <c r="B1766" s="85" t="s">
        <v>4224</v>
      </c>
      <c r="C1766" s="85">
        <v>16</v>
      </c>
      <c r="D1766" s="85">
        <v>53631595</v>
      </c>
      <c r="E1766" s="85">
        <v>53737850</v>
      </c>
      <c r="F1766" s="85">
        <v>0</v>
      </c>
      <c r="G1766" s="85">
        <v>0</v>
      </c>
      <c r="H1766" s="85" t="s">
        <v>2325</v>
      </c>
    </row>
    <row r="1767" spans="1:8">
      <c r="A1767" s="85" t="s">
        <v>4233</v>
      </c>
      <c r="B1767" s="85" t="s">
        <v>4224</v>
      </c>
      <c r="C1767" s="85">
        <v>16</v>
      </c>
      <c r="D1767" s="85">
        <v>53737875</v>
      </c>
      <c r="E1767" s="85">
        <v>54155853</v>
      </c>
      <c r="F1767" s="85">
        <v>0</v>
      </c>
      <c r="G1767" s="85">
        <v>0</v>
      </c>
      <c r="H1767" s="85" t="s">
        <v>2325</v>
      </c>
    </row>
    <row r="1768" spans="1:8">
      <c r="A1768" s="85" t="s">
        <v>4234</v>
      </c>
      <c r="B1768" s="85" t="s">
        <v>4224</v>
      </c>
      <c r="C1768" s="85">
        <v>16</v>
      </c>
      <c r="D1768" s="85">
        <v>54279456</v>
      </c>
      <c r="E1768" s="85">
        <v>54304658</v>
      </c>
      <c r="F1768" s="85">
        <v>0</v>
      </c>
      <c r="G1768" s="85">
        <v>0</v>
      </c>
      <c r="H1768" s="85" t="s">
        <v>2325</v>
      </c>
    </row>
    <row r="1769" spans="1:8">
      <c r="A1769" s="85" t="s">
        <v>4235</v>
      </c>
      <c r="B1769" s="85" t="s">
        <v>4224</v>
      </c>
      <c r="C1769" s="85">
        <v>16</v>
      </c>
      <c r="D1769" s="85">
        <v>54317216</v>
      </c>
      <c r="E1769" s="85">
        <v>54320675</v>
      </c>
      <c r="F1769" s="85">
        <v>0</v>
      </c>
      <c r="G1769" s="85">
        <v>0</v>
      </c>
      <c r="H1769" s="85" t="s">
        <v>2325</v>
      </c>
    </row>
    <row r="1770" spans="1:8">
      <c r="A1770" s="85" t="s">
        <v>4236</v>
      </c>
      <c r="B1770" s="85" t="s">
        <v>4224</v>
      </c>
      <c r="C1770" s="85">
        <v>16</v>
      </c>
      <c r="D1770" s="85">
        <v>54964774</v>
      </c>
      <c r="E1770" s="85">
        <v>54968397</v>
      </c>
      <c r="F1770" s="85">
        <v>0</v>
      </c>
      <c r="G1770" s="85">
        <v>0</v>
      </c>
      <c r="H1770" s="85" t="s">
        <v>2325</v>
      </c>
    </row>
    <row r="1771" spans="1:8">
      <c r="A1771" s="85" t="s">
        <v>4237</v>
      </c>
      <c r="B1771" s="85" t="s">
        <v>4224</v>
      </c>
      <c r="C1771" s="85">
        <v>16</v>
      </c>
      <c r="D1771" s="85">
        <v>55357672</v>
      </c>
      <c r="E1771" s="85">
        <v>55364672</v>
      </c>
      <c r="F1771" s="85">
        <v>0</v>
      </c>
      <c r="G1771" s="85">
        <v>0</v>
      </c>
      <c r="H1771" s="85" t="s">
        <v>2325</v>
      </c>
    </row>
    <row r="1772" spans="1:8">
      <c r="A1772" s="85" t="s">
        <v>4238</v>
      </c>
      <c r="B1772" s="85" t="s">
        <v>4224</v>
      </c>
      <c r="C1772" s="85">
        <v>16</v>
      </c>
      <c r="D1772" s="85">
        <v>55423612</v>
      </c>
      <c r="E1772" s="85">
        <v>55540603</v>
      </c>
      <c r="F1772" s="85">
        <v>0</v>
      </c>
      <c r="G1772" s="85">
        <v>0</v>
      </c>
      <c r="H1772" s="85" t="s">
        <v>2325</v>
      </c>
    </row>
    <row r="1773" spans="1:8">
      <c r="A1773" s="85" t="s">
        <v>4239</v>
      </c>
      <c r="B1773" s="85" t="s">
        <v>4224</v>
      </c>
      <c r="C1773" s="85">
        <v>16</v>
      </c>
      <c r="D1773" s="85">
        <v>55542910</v>
      </c>
      <c r="E1773" s="85">
        <v>55620582</v>
      </c>
      <c r="F1773" s="85">
        <v>0</v>
      </c>
      <c r="G1773" s="85">
        <v>0</v>
      </c>
      <c r="H1773" s="85" t="s">
        <v>2325</v>
      </c>
    </row>
    <row r="1774" spans="1:8">
      <c r="A1774" s="85" t="s">
        <v>4240</v>
      </c>
      <c r="B1774" s="85" t="s">
        <v>4224</v>
      </c>
      <c r="C1774" s="85">
        <v>16</v>
      </c>
      <c r="D1774" s="85">
        <v>55600584</v>
      </c>
      <c r="E1774" s="85">
        <v>55601599</v>
      </c>
      <c r="F1774" s="85">
        <v>0</v>
      </c>
      <c r="G1774" s="85">
        <v>0</v>
      </c>
      <c r="H1774" s="85" t="s">
        <v>2325</v>
      </c>
    </row>
    <row r="1775" spans="1:8">
      <c r="A1775" s="85" t="s">
        <v>4241</v>
      </c>
      <c r="B1775" s="85" t="s">
        <v>4224</v>
      </c>
      <c r="C1775" s="85">
        <v>16</v>
      </c>
      <c r="D1775" s="85">
        <v>55689516</v>
      </c>
      <c r="E1775" s="85">
        <v>55740104</v>
      </c>
      <c r="F1775" s="85">
        <v>0</v>
      </c>
      <c r="G1775" s="85">
        <v>0</v>
      </c>
      <c r="H1775" s="85" t="s">
        <v>2325</v>
      </c>
    </row>
    <row r="1776" spans="1:8">
      <c r="A1776" s="85" t="s">
        <v>4242</v>
      </c>
      <c r="B1776" s="85" t="s">
        <v>4224</v>
      </c>
      <c r="C1776" s="85">
        <v>16</v>
      </c>
      <c r="D1776" s="85">
        <v>55836763</v>
      </c>
      <c r="E1776" s="85">
        <v>55867249</v>
      </c>
      <c r="F1776" s="85">
        <v>0</v>
      </c>
      <c r="G1776" s="85">
        <v>0</v>
      </c>
      <c r="H1776" s="85" t="s">
        <v>2325</v>
      </c>
    </row>
    <row r="1777" spans="1:8">
      <c r="A1777" s="85" t="s">
        <v>4243</v>
      </c>
      <c r="B1777" s="85" t="s">
        <v>4224</v>
      </c>
      <c r="C1777" s="85">
        <v>16</v>
      </c>
      <c r="D1777" s="85">
        <v>55880066</v>
      </c>
      <c r="E1777" s="85">
        <v>55989943</v>
      </c>
      <c r="F1777" s="85">
        <v>0</v>
      </c>
      <c r="G1777" s="85">
        <v>0</v>
      </c>
      <c r="H1777" s="85" t="s">
        <v>2325</v>
      </c>
    </row>
    <row r="1778" spans="1:8">
      <c r="A1778" s="85" t="s">
        <v>4244</v>
      </c>
      <c r="B1778" s="85" t="s">
        <v>4224</v>
      </c>
      <c r="C1778" s="85">
        <v>16</v>
      </c>
      <c r="D1778" s="85">
        <v>56225302</v>
      </c>
      <c r="E1778" s="85">
        <v>56391356</v>
      </c>
      <c r="F1778" s="85">
        <v>0</v>
      </c>
      <c r="G1778" s="85">
        <v>0</v>
      </c>
      <c r="H1778" s="85" t="s">
        <v>2325</v>
      </c>
    </row>
    <row r="1779" spans="1:8">
      <c r="A1779" s="85" t="s">
        <v>4245</v>
      </c>
      <c r="B1779" s="85" t="s">
        <v>4224</v>
      </c>
      <c r="C1779" s="85">
        <v>16</v>
      </c>
      <c r="D1779" s="85">
        <v>56395364</v>
      </c>
      <c r="E1779" s="85">
        <v>56459450</v>
      </c>
      <c r="F1779" s="85">
        <v>0</v>
      </c>
      <c r="G1779" s="85">
        <v>0</v>
      </c>
      <c r="H1779" s="85" t="s">
        <v>2325</v>
      </c>
    </row>
    <row r="1780" spans="1:8">
      <c r="A1780" s="85" t="s">
        <v>4246</v>
      </c>
      <c r="B1780" s="85" t="s">
        <v>4224</v>
      </c>
      <c r="C1780" s="85">
        <v>16</v>
      </c>
      <c r="D1780" s="85">
        <v>56463045</v>
      </c>
      <c r="E1780" s="85">
        <v>56486111</v>
      </c>
      <c r="F1780" s="85">
        <v>0</v>
      </c>
      <c r="G1780" s="85">
        <v>0</v>
      </c>
      <c r="H1780" s="85" t="s">
        <v>2325</v>
      </c>
    </row>
    <row r="1781" spans="1:8">
      <c r="A1781" s="85" t="s">
        <v>4247</v>
      </c>
      <c r="B1781" s="85" t="s">
        <v>4224</v>
      </c>
      <c r="C1781" s="85">
        <v>16</v>
      </c>
      <c r="D1781" s="85">
        <v>56485402</v>
      </c>
      <c r="E1781" s="85">
        <v>56513012</v>
      </c>
      <c r="F1781" s="85">
        <v>0</v>
      </c>
      <c r="G1781" s="85">
        <v>0</v>
      </c>
      <c r="H1781" s="85" t="s">
        <v>2325</v>
      </c>
    </row>
    <row r="1782" spans="1:8">
      <c r="A1782" s="85" t="s">
        <v>4248</v>
      </c>
      <c r="B1782" s="85" t="s">
        <v>4249</v>
      </c>
      <c r="C1782" s="85">
        <v>16</v>
      </c>
      <c r="D1782" s="85">
        <v>70333097</v>
      </c>
      <c r="E1782" s="85">
        <v>70400163</v>
      </c>
      <c r="F1782" s="85">
        <v>0</v>
      </c>
      <c r="G1782" s="85">
        <v>0</v>
      </c>
      <c r="H1782" s="85" t="s">
        <v>2325</v>
      </c>
    </row>
    <row r="1783" spans="1:8">
      <c r="A1783" s="85" t="s">
        <v>4250</v>
      </c>
      <c r="B1783" s="85" t="s">
        <v>4249</v>
      </c>
      <c r="C1783" s="85">
        <v>16</v>
      </c>
      <c r="D1783" s="85">
        <v>70514471</v>
      </c>
      <c r="E1783" s="85">
        <v>70557468</v>
      </c>
      <c r="F1783" s="85">
        <v>0</v>
      </c>
      <c r="G1783" s="85">
        <v>0</v>
      </c>
      <c r="H1783" s="85" t="s">
        <v>2325</v>
      </c>
    </row>
    <row r="1784" spans="1:8">
      <c r="A1784" s="85" t="s">
        <v>4251</v>
      </c>
      <c r="B1784" s="85" t="s">
        <v>4249</v>
      </c>
      <c r="C1784" s="85">
        <v>16</v>
      </c>
      <c r="D1784" s="85">
        <v>70557691</v>
      </c>
      <c r="E1784" s="85">
        <v>70608820</v>
      </c>
      <c r="F1784" s="85">
        <v>0</v>
      </c>
      <c r="G1784" s="85">
        <v>0</v>
      </c>
      <c r="H1784" s="85" t="s">
        <v>2325</v>
      </c>
    </row>
    <row r="1785" spans="1:8">
      <c r="A1785" s="85" t="s">
        <v>4252</v>
      </c>
      <c r="B1785" s="85" t="s">
        <v>4249</v>
      </c>
      <c r="C1785" s="85">
        <v>16</v>
      </c>
      <c r="D1785" s="85">
        <v>70721342</v>
      </c>
      <c r="E1785" s="85">
        <v>70835064</v>
      </c>
      <c r="F1785" s="85">
        <v>0</v>
      </c>
      <c r="G1785" s="85">
        <v>0</v>
      </c>
      <c r="H1785" s="85" t="s">
        <v>2325</v>
      </c>
    </row>
    <row r="1786" spans="1:8">
      <c r="A1786" s="85" t="s">
        <v>4253</v>
      </c>
      <c r="B1786" s="85" t="s">
        <v>4249</v>
      </c>
      <c r="C1786" s="85">
        <v>16</v>
      </c>
      <c r="D1786" s="85">
        <v>71315292</v>
      </c>
      <c r="E1786" s="85">
        <v>71323618</v>
      </c>
      <c r="F1786" s="85">
        <v>0</v>
      </c>
      <c r="G1786" s="85">
        <v>1</v>
      </c>
      <c r="H1786" s="85" t="s">
        <v>2329</v>
      </c>
    </row>
    <row r="1787" spans="1:8">
      <c r="A1787" s="85" t="s">
        <v>4254</v>
      </c>
      <c r="B1787" s="85" t="s">
        <v>4249</v>
      </c>
      <c r="C1787" s="85">
        <v>16</v>
      </c>
      <c r="D1787" s="85">
        <v>71481500</v>
      </c>
      <c r="E1787" s="85">
        <v>71496998</v>
      </c>
      <c r="F1787" s="85">
        <v>0</v>
      </c>
      <c r="G1787" s="85">
        <v>96</v>
      </c>
      <c r="H1787" s="85" t="s">
        <v>2325</v>
      </c>
    </row>
    <row r="1788" spans="1:8">
      <c r="A1788" s="85" t="s">
        <v>4255</v>
      </c>
      <c r="B1788" s="85" t="s">
        <v>4249</v>
      </c>
      <c r="C1788" s="85">
        <v>16</v>
      </c>
      <c r="D1788" s="85">
        <v>71498453</v>
      </c>
      <c r="E1788" s="85">
        <v>71598992</v>
      </c>
      <c r="F1788" s="85">
        <v>0</v>
      </c>
      <c r="G1788" s="85">
        <v>42</v>
      </c>
      <c r="H1788" s="85" t="s">
        <v>2325</v>
      </c>
    </row>
    <row r="1789" spans="1:8">
      <c r="A1789" s="85" t="s">
        <v>4256</v>
      </c>
      <c r="B1789" s="85" t="s">
        <v>4249</v>
      </c>
      <c r="C1789" s="85">
        <v>16</v>
      </c>
      <c r="D1789" s="85">
        <v>71599563</v>
      </c>
      <c r="E1789" s="85">
        <v>71611033</v>
      </c>
      <c r="F1789" s="85">
        <v>0</v>
      </c>
      <c r="G1789" s="85">
        <v>100</v>
      </c>
      <c r="H1789" s="85" t="s">
        <v>2325</v>
      </c>
    </row>
    <row r="1790" spans="1:8">
      <c r="A1790" s="85" t="s">
        <v>4257</v>
      </c>
      <c r="B1790" s="85" t="s">
        <v>4249</v>
      </c>
      <c r="C1790" s="85">
        <v>16</v>
      </c>
      <c r="D1790" s="85">
        <v>71660064</v>
      </c>
      <c r="E1790" s="85">
        <v>71676017</v>
      </c>
      <c r="F1790" s="85">
        <v>0</v>
      </c>
      <c r="G1790" s="85">
        <v>109</v>
      </c>
      <c r="H1790" s="85" t="s">
        <v>2325</v>
      </c>
    </row>
    <row r="1791" spans="1:8">
      <c r="A1791" s="85" t="s">
        <v>4258</v>
      </c>
      <c r="B1791" s="85" t="s">
        <v>4249</v>
      </c>
      <c r="C1791" s="85">
        <v>16</v>
      </c>
      <c r="D1791" s="85">
        <v>71671738</v>
      </c>
      <c r="E1791" s="85">
        <v>71758604</v>
      </c>
      <c r="F1791" s="85">
        <v>0</v>
      </c>
      <c r="G1791" s="85">
        <v>109</v>
      </c>
      <c r="H1791" s="85" t="s">
        <v>2329</v>
      </c>
    </row>
    <row r="1792" spans="1:8">
      <c r="A1792" s="85" t="s">
        <v>4259</v>
      </c>
      <c r="B1792" s="85" t="s">
        <v>4249</v>
      </c>
      <c r="C1792" s="85">
        <v>16</v>
      </c>
      <c r="D1792" s="85">
        <v>71762913</v>
      </c>
      <c r="E1792" s="85">
        <v>71843104</v>
      </c>
      <c r="F1792" s="85">
        <v>2</v>
      </c>
      <c r="G1792" s="85">
        <v>97</v>
      </c>
      <c r="H1792" s="85" t="s">
        <v>2325</v>
      </c>
    </row>
    <row r="1793" spans="1:8">
      <c r="A1793" s="85" t="s">
        <v>4260</v>
      </c>
      <c r="B1793" s="85" t="s">
        <v>4249</v>
      </c>
      <c r="C1793" s="85">
        <v>16</v>
      </c>
      <c r="D1793" s="85">
        <v>71879894</v>
      </c>
      <c r="E1793" s="85">
        <v>71919171</v>
      </c>
      <c r="F1793" s="85">
        <v>36</v>
      </c>
      <c r="G1793" s="85">
        <v>98</v>
      </c>
      <c r="H1793" s="85" t="s">
        <v>2325</v>
      </c>
    </row>
    <row r="1794" spans="1:8">
      <c r="A1794" s="85" t="s">
        <v>4261</v>
      </c>
      <c r="B1794" s="85" t="s">
        <v>4249</v>
      </c>
      <c r="C1794" s="85">
        <v>16</v>
      </c>
      <c r="D1794" s="85">
        <v>71879899</v>
      </c>
      <c r="E1794" s="85">
        <v>71962913</v>
      </c>
      <c r="F1794" s="85">
        <v>67</v>
      </c>
      <c r="G1794" s="85">
        <v>109</v>
      </c>
      <c r="H1794" s="85" t="s">
        <v>2325</v>
      </c>
    </row>
    <row r="1795" spans="1:8">
      <c r="A1795" s="85" t="s">
        <v>4262</v>
      </c>
      <c r="B1795" s="85" t="s">
        <v>4249</v>
      </c>
      <c r="C1795" s="85">
        <v>16</v>
      </c>
      <c r="D1795" s="85">
        <v>71893583</v>
      </c>
      <c r="E1795" s="85">
        <v>71929239</v>
      </c>
      <c r="F1795" s="85">
        <v>37</v>
      </c>
      <c r="G1795" s="85">
        <v>95</v>
      </c>
      <c r="H1795" s="85" t="s">
        <v>2325</v>
      </c>
    </row>
    <row r="1796" spans="1:8">
      <c r="A1796" s="85" t="s">
        <v>4263</v>
      </c>
      <c r="B1796" s="85" t="s">
        <v>4249</v>
      </c>
      <c r="C1796" s="85">
        <v>16</v>
      </c>
      <c r="D1796" s="85">
        <v>72042487</v>
      </c>
      <c r="E1796" s="85">
        <v>72058954</v>
      </c>
      <c r="F1796" s="85">
        <v>0</v>
      </c>
      <c r="G1796" s="85">
        <v>60</v>
      </c>
      <c r="H1796" s="85" t="s">
        <v>2325</v>
      </c>
    </row>
    <row r="1797" spans="1:8">
      <c r="A1797" s="85" t="s">
        <v>4264</v>
      </c>
      <c r="B1797" s="85" t="s">
        <v>4249</v>
      </c>
      <c r="C1797" s="85">
        <v>16</v>
      </c>
      <c r="D1797" s="85">
        <v>72078188</v>
      </c>
      <c r="E1797" s="85">
        <v>72128330</v>
      </c>
      <c r="F1797" s="85">
        <v>0</v>
      </c>
      <c r="G1797" s="85">
        <v>44</v>
      </c>
      <c r="H1797" s="85" t="s">
        <v>2325</v>
      </c>
    </row>
    <row r="1798" spans="1:8">
      <c r="A1798" s="85" t="s">
        <v>4265</v>
      </c>
      <c r="B1798" s="85" t="s">
        <v>4249</v>
      </c>
      <c r="C1798" s="85">
        <v>16</v>
      </c>
      <c r="D1798" s="85">
        <v>72088491</v>
      </c>
      <c r="E1798" s="85">
        <v>72094954</v>
      </c>
      <c r="F1798" s="85">
        <v>0</v>
      </c>
      <c r="G1798" s="85">
        <v>39</v>
      </c>
      <c r="H1798" s="85" t="s">
        <v>2325</v>
      </c>
    </row>
    <row r="1799" spans="1:8">
      <c r="A1799" s="85" t="s">
        <v>4266</v>
      </c>
      <c r="B1799" s="85" t="s">
        <v>4249</v>
      </c>
      <c r="C1799" s="85">
        <v>16</v>
      </c>
      <c r="D1799" s="85">
        <v>72088522</v>
      </c>
      <c r="E1799" s="85">
        <v>72111145</v>
      </c>
      <c r="F1799" s="85">
        <v>0</v>
      </c>
      <c r="G1799" s="85">
        <v>52</v>
      </c>
      <c r="H1799" s="85" t="s">
        <v>2325</v>
      </c>
    </row>
    <row r="1800" spans="1:8">
      <c r="A1800" s="85" t="s">
        <v>4267</v>
      </c>
      <c r="B1800" s="85" t="s">
        <v>4249</v>
      </c>
      <c r="C1800" s="85">
        <v>16</v>
      </c>
      <c r="D1800" s="85">
        <v>72127461</v>
      </c>
      <c r="E1800" s="85">
        <v>72146811</v>
      </c>
      <c r="F1800" s="85">
        <v>0</v>
      </c>
      <c r="G1800" s="85">
        <v>0</v>
      </c>
      <c r="H1800" s="85" t="s">
        <v>2325</v>
      </c>
    </row>
    <row r="1801" spans="1:8">
      <c r="A1801" s="85" t="s">
        <v>4268</v>
      </c>
      <c r="B1801" s="85" t="s">
        <v>4249</v>
      </c>
      <c r="C1801" s="85">
        <v>16</v>
      </c>
      <c r="D1801" s="85">
        <v>72146056</v>
      </c>
      <c r="E1801" s="85">
        <v>72210777</v>
      </c>
      <c r="F1801" s="85">
        <v>0</v>
      </c>
      <c r="G1801" s="85">
        <v>49</v>
      </c>
      <c r="H1801" s="85" t="s">
        <v>2329</v>
      </c>
    </row>
    <row r="1802" spans="1:8">
      <c r="A1802" s="85" t="s">
        <v>4269</v>
      </c>
      <c r="B1802" s="85" t="s">
        <v>4249</v>
      </c>
      <c r="C1802" s="85">
        <v>16</v>
      </c>
      <c r="D1802" s="85">
        <v>74330673</v>
      </c>
      <c r="E1802" s="85">
        <v>74340186</v>
      </c>
      <c r="F1802" s="85">
        <v>0</v>
      </c>
      <c r="G1802" s="85">
        <v>0</v>
      </c>
      <c r="H1802" s="85" t="s">
        <v>2325</v>
      </c>
    </row>
    <row r="1803" spans="1:8">
      <c r="A1803" s="85" t="s">
        <v>4270</v>
      </c>
      <c r="B1803" s="85" t="s">
        <v>4249</v>
      </c>
      <c r="C1803" s="85">
        <v>16</v>
      </c>
      <c r="D1803" s="85">
        <v>74485856</v>
      </c>
      <c r="E1803" s="85">
        <v>74641012</v>
      </c>
      <c r="F1803" s="85">
        <v>0</v>
      </c>
      <c r="G1803" s="85">
        <v>0</v>
      </c>
      <c r="H1803" s="85" t="s">
        <v>2325</v>
      </c>
    </row>
    <row r="1804" spans="1:8">
      <c r="A1804" s="85" t="s">
        <v>4271</v>
      </c>
      <c r="B1804" s="85" t="s">
        <v>4249</v>
      </c>
      <c r="C1804" s="85">
        <v>16</v>
      </c>
      <c r="D1804" s="85">
        <v>74655292</v>
      </c>
      <c r="E1804" s="85">
        <v>74700779</v>
      </c>
      <c r="F1804" s="85">
        <v>0</v>
      </c>
      <c r="G1804" s="85">
        <v>0</v>
      </c>
      <c r="H1804" s="85" t="s">
        <v>2325</v>
      </c>
    </row>
    <row r="1805" spans="1:8">
      <c r="A1805" s="85" t="s">
        <v>4272</v>
      </c>
      <c r="B1805" s="85" t="s">
        <v>4273</v>
      </c>
      <c r="C1805" s="85">
        <v>16</v>
      </c>
      <c r="D1805" s="85">
        <v>75446582</v>
      </c>
      <c r="E1805" s="85">
        <v>75498604</v>
      </c>
      <c r="F1805" s="85">
        <v>0</v>
      </c>
      <c r="G1805" s="85">
        <v>0</v>
      </c>
      <c r="H1805" s="85" t="s">
        <v>2325</v>
      </c>
    </row>
    <row r="1806" spans="1:8">
      <c r="A1806" s="85" t="s">
        <v>4274</v>
      </c>
      <c r="B1806" s="85" t="s">
        <v>4273</v>
      </c>
      <c r="C1806" s="85">
        <v>16</v>
      </c>
      <c r="D1806" s="85">
        <v>75476952</v>
      </c>
      <c r="E1806" s="85">
        <v>75499395</v>
      </c>
      <c r="F1806" s="85">
        <v>0</v>
      </c>
      <c r="G1806" s="85">
        <v>0</v>
      </c>
      <c r="H1806" s="85" t="s">
        <v>2325</v>
      </c>
    </row>
    <row r="1807" spans="1:8">
      <c r="A1807" s="85" t="s">
        <v>4275</v>
      </c>
      <c r="B1807" s="85" t="s">
        <v>4273</v>
      </c>
      <c r="C1807" s="85">
        <v>16</v>
      </c>
      <c r="D1807" s="85">
        <v>75600249</v>
      </c>
      <c r="E1807" s="85">
        <v>75611779</v>
      </c>
      <c r="F1807" s="85">
        <v>0</v>
      </c>
      <c r="G1807" s="85">
        <v>0</v>
      </c>
      <c r="H1807" s="85" t="s">
        <v>2325</v>
      </c>
    </row>
    <row r="1808" spans="1:8">
      <c r="A1808" s="85" t="s">
        <v>4276</v>
      </c>
      <c r="B1808" s="85" t="s">
        <v>4273</v>
      </c>
      <c r="C1808" s="85">
        <v>16</v>
      </c>
      <c r="D1808" s="85">
        <v>75630879</v>
      </c>
      <c r="E1808" s="85">
        <v>75657198</v>
      </c>
      <c r="F1808" s="85">
        <v>0</v>
      </c>
      <c r="G1808" s="85">
        <v>0</v>
      </c>
      <c r="H1808" s="85" t="s">
        <v>2325</v>
      </c>
    </row>
    <row r="1809" spans="1:8">
      <c r="A1809" s="85" t="s">
        <v>4277</v>
      </c>
      <c r="B1809" s="85" t="s">
        <v>4273</v>
      </c>
      <c r="C1809" s="85">
        <v>16</v>
      </c>
      <c r="D1809" s="85">
        <v>75661622</v>
      </c>
      <c r="E1809" s="85">
        <v>75682541</v>
      </c>
      <c r="F1809" s="85">
        <v>0</v>
      </c>
      <c r="G1809" s="85">
        <v>0</v>
      </c>
      <c r="H1809" s="85" t="s">
        <v>2325</v>
      </c>
    </row>
    <row r="1810" spans="1:8">
      <c r="A1810" s="85" t="s">
        <v>4278</v>
      </c>
      <c r="B1810" s="85" t="s">
        <v>4273</v>
      </c>
      <c r="C1810" s="85">
        <v>16</v>
      </c>
      <c r="D1810" s="85">
        <v>75681684</v>
      </c>
      <c r="E1810" s="85">
        <v>75795770</v>
      </c>
      <c r="F1810" s="85">
        <v>0</v>
      </c>
      <c r="G1810" s="85">
        <v>0</v>
      </c>
      <c r="H1810" s="85" t="s">
        <v>2325</v>
      </c>
    </row>
    <row r="1811" spans="1:8">
      <c r="A1811" s="85" t="s">
        <v>4279</v>
      </c>
      <c r="B1811" s="85" t="s">
        <v>4273</v>
      </c>
      <c r="C1811" s="85">
        <v>16</v>
      </c>
      <c r="D1811" s="85">
        <v>75728367</v>
      </c>
      <c r="E1811" s="85">
        <v>75734089</v>
      </c>
      <c r="F1811" s="85">
        <v>0</v>
      </c>
      <c r="G1811" s="85">
        <v>0</v>
      </c>
      <c r="H1811" s="85" t="s">
        <v>2325</v>
      </c>
    </row>
    <row r="1812" spans="1:8">
      <c r="A1812" s="85" t="s">
        <v>4280</v>
      </c>
      <c r="B1812" s="85" t="s">
        <v>4273</v>
      </c>
      <c r="C1812" s="85">
        <v>16</v>
      </c>
      <c r="D1812" s="85">
        <v>76311176</v>
      </c>
      <c r="E1812" s="85">
        <v>76593135</v>
      </c>
      <c r="F1812" s="85">
        <v>203</v>
      </c>
      <c r="G1812" s="85">
        <v>193</v>
      </c>
      <c r="H1812" s="85" t="s">
        <v>2325</v>
      </c>
    </row>
    <row r="1813" spans="1:8">
      <c r="A1813" s="85" t="s">
        <v>4281</v>
      </c>
      <c r="B1813" s="85" t="s">
        <v>4273</v>
      </c>
      <c r="C1813" s="85">
        <v>16</v>
      </c>
      <c r="D1813" s="85">
        <v>76587314</v>
      </c>
      <c r="E1813" s="85">
        <v>76669520</v>
      </c>
      <c r="F1813" s="85">
        <v>0</v>
      </c>
      <c r="G1813" s="85">
        <v>0</v>
      </c>
      <c r="H1813" s="85" t="s">
        <v>2325</v>
      </c>
    </row>
    <row r="1814" spans="1:8">
      <c r="A1814" s="85" t="s">
        <v>4282</v>
      </c>
      <c r="B1814" s="85" t="s">
        <v>4273</v>
      </c>
      <c r="C1814" s="85">
        <v>16</v>
      </c>
      <c r="D1814" s="85">
        <v>77224732</v>
      </c>
      <c r="E1814" s="85">
        <v>77236302</v>
      </c>
      <c r="F1814" s="85">
        <v>0</v>
      </c>
      <c r="G1814" s="85">
        <v>0</v>
      </c>
      <c r="H1814" s="85" t="s">
        <v>2325</v>
      </c>
    </row>
    <row r="1815" spans="1:8">
      <c r="A1815" s="85" t="s">
        <v>4283</v>
      </c>
      <c r="B1815" s="85" t="s">
        <v>4273</v>
      </c>
      <c r="C1815" s="85">
        <v>16</v>
      </c>
      <c r="D1815" s="85">
        <v>77233294</v>
      </c>
      <c r="E1815" s="85">
        <v>77247112</v>
      </c>
      <c r="F1815" s="85">
        <v>0</v>
      </c>
      <c r="G1815" s="85">
        <v>112</v>
      </c>
      <c r="H1815" s="85" t="s">
        <v>2325</v>
      </c>
    </row>
    <row r="1816" spans="1:8">
      <c r="A1816" s="85" t="s">
        <v>4284</v>
      </c>
      <c r="B1816" s="85" t="s">
        <v>4273</v>
      </c>
      <c r="C1816" s="85">
        <v>16</v>
      </c>
      <c r="D1816" s="85">
        <v>77822427</v>
      </c>
      <c r="E1816" s="85">
        <v>78014004</v>
      </c>
      <c r="F1816" s="85">
        <v>0</v>
      </c>
      <c r="G1816" s="85">
        <v>0</v>
      </c>
      <c r="H1816" s="85" t="s">
        <v>2325</v>
      </c>
    </row>
    <row r="1817" spans="1:8">
      <c r="A1817" s="85" t="s">
        <v>4285</v>
      </c>
      <c r="B1817" s="85" t="s">
        <v>4273</v>
      </c>
      <c r="C1817" s="85">
        <v>16</v>
      </c>
      <c r="D1817" s="85">
        <v>78056412</v>
      </c>
      <c r="E1817" s="85">
        <v>78100658</v>
      </c>
      <c r="F1817" s="85">
        <v>0</v>
      </c>
      <c r="G1817" s="85">
        <v>0</v>
      </c>
      <c r="H1817" s="85" t="s">
        <v>2325</v>
      </c>
    </row>
    <row r="1818" spans="1:8">
      <c r="A1818" s="85" t="s">
        <v>4286</v>
      </c>
      <c r="B1818" s="85" t="s">
        <v>4273</v>
      </c>
      <c r="C1818" s="85">
        <v>16</v>
      </c>
      <c r="D1818" s="85">
        <v>79015647</v>
      </c>
      <c r="E1818" s="85">
        <v>79015739</v>
      </c>
      <c r="F1818" s="85">
        <v>0</v>
      </c>
      <c r="G1818" s="85">
        <v>0</v>
      </c>
      <c r="H1818" s="85" t="s">
        <v>2325</v>
      </c>
    </row>
    <row r="1819" spans="1:8">
      <c r="A1819" s="85" t="s">
        <v>4287</v>
      </c>
      <c r="B1819" s="85" t="s">
        <v>4288</v>
      </c>
      <c r="C1819" s="85">
        <v>16</v>
      </c>
      <c r="D1819" s="85">
        <v>88704999</v>
      </c>
      <c r="E1819" s="85">
        <v>88706881</v>
      </c>
      <c r="F1819" s="85">
        <v>0</v>
      </c>
      <c r="G1819" s="85">
        <v>0</v>
      </c>
      <c r="H1819" s="85" t="s">
        <v>2325</v>
      </c>
    </row>
    <row r="1820" spans="1:8">
      <c r="A1820" s="85" t="s">
        <v>4289</v>
      </c>
      <c r="B1820" s="85" t="s">
        <v>4288</v>
      </c>
      <c r="C1820" s="85">
        <v>16</v>
      </c>
      <c r="D1820" s="85">
        <v>88762903</v>
      </c>
      <c r="E1820" s="85">
        <v>88772829</v>
      </c>
      <c r="F1820" s="85">
        <v>0</v>
      </c>
      <c r="G1820" s="85">
        <v>10</v>
      </c>
      <c r="H1820" s="85" t="s">
        <v>2329</v>
      </c>
    </row>
    <row r="1821" spans="1:8">
      <c r="A1821" s="85" t="s">
        <v>4290</v>
      </c>
      <c r="B1821" s="85" t="s">
        <v>4288</v>
      </c>
      <c r="C1821" s="85">
        <v>16</v>
      </c>
      <c r="D1821" s="85">
        <v>88781751</v>
      </c>
      <c r="E1821" s="85">
        <v>88851619</v>
      </c>
      <c r="F1821" s="85">
        <v>0</v>
      </c>
      <c r="G1821" s="85">
        <v>0</v>
      </c>
      <c r="H1821" s="85" t="s">
        <v>2325</v>
      </c>
    </row>
    <row r="1822" spans="1:8">
      <c r="A1822" s="85" t="s">
        <v>4291</v>
      </c>
      <c r="B1822" s="85" t="s">
        <v>4288</v>
      </c>
      <c r="C1822" s="85">
        <v>16</v>
      </c>
      <c r="D1822" s="85">
        <v>88869621</v>
      </c>
      <c r="E1822" s="85">
        <v>88875666</v>
      </c>
      <c r="F1822" s="85">
        <v>0</v>
      </c>
      <c r="G1822" s="85">
        <v>2</v>
      </c>
      <c r="H1822" s="85" t="s">
        <v>2329</v>
      </c>
    </row>
    <row r="1823" spans="1:8">
      <c r="A1823" s="85" t="s">
        <v>4292</v>
      </c>
      <c r="B1823" s="85" t="s">
        <v>4288</v>
      </c>
      <c r="C1823" s="85">
        <v>16</v>
      </c>
      <c r="D1823" s="85">
        <v>88894366</v>
      </c>
      <c r="E1823" s="85">
        <v>88894545</v>
      </c>
      <c r="F1823" s="85">
        <v>0</v>
      </c>
      <c r="G1823" s="85">
        <v>0</v>
      </c>
      <c r="H1823" s="85" t="s">
        <v>2325</v>
      </c>
    </row>
    <row r="1824" spans="1:8">
      <c r="A1824" s="85" t="s">
        <v>4293</v>
      </c>
      <c r="B1824" s="85" t="s">
        <v>4288</v>
      </c>
      <c r="C1824" s="85">
        <v>16</v>
      </c>
      <c r="D1824" s="85">
        <v>88928034</v>
      </c>
      <c r="E1824" s="85">
        <v>88933068</v>
      </c>
      <c r="F1824" s="85">
        <v>0</v>
      </c>
      <c r="G1824" s="85">
        <v>0</v>
      </c>
      <c r="H1824" s="85" t="s">
        <v>2325</v>
      </c>
    </row>
    <row r="1825" spans="1:8">
      <c r="A1825" s="85" t="s">
        <v>4294</v>
      </c>
      <c r="B1825" s="85" t="s">
        <v>4288</v>
      </c>
      <c r="C1825" s="85">
        <v>16</v>
      </c>
      <c r="D1825" s="85">
        <v>89006197</v>
      </c>
      <c r="E1825" s="85">
        <v>89017932</v>
      </c>
      <c r="F1825" s="85">
        <v>0</v>
      </c>
      <c r="G1825" s="85">
        <v>0</v>
      </c>
      <c r="H1825" s="85" t="s">
        <v>2325</v>
      </c>
    </row>
    <row r="1826" spans="1:8">
      <c r="A1826" s="85" t="s">
        <v>4295</v>
      </c>
      <c r="B1826" s="85" t="s">
        <v>4288</v>
      </c>
      <c r="C1826" s="85">
        <v>16</v>
      </c>
      <c r="D1826" s="85">
        <v>89154783</v>
      </c>
      <c r="E1826" s="85">
        <v>89222254</v>
      </c>
      <c r="F1826" s="85">
        <v>0</v>
      </c>
      <c r="G1826" s="85">
        <v>4</v>
      </c>
      <c r="H1826" s="85" t="s">
        <v>2329</v>
      </c>
    </row>
    <row r="1827" spans="1:8">
      <c r="A1827" s="85" t="s">
        <v>4296</v>
      </c>
      <c r="B1827" s="85" t="s">
        <v>4288</v>
      </c>
      <c r="C1827" s="85">
        <v>16</v>
      </c>
      <c r="D1827" s="85">
        <v>89238175</v>
      </c>
      <c r="E1827" s="85">
        <v>89261900</v>
      </c>
      <c r="F1827" s="85">
        <v>0</v>
      </c>
      <c r="G1827" s="85">
        <v>1</v>
      </c>
      <c r="H1827" s="85" t="s">
        <v>2329</v>
      </c>
    </row>
    <row r="1828" spans="1:8">
      <c r="A1828" s="85" t="s">
        <v>4297</v>
      </c>
      <c r="B1828" s="85" t="s">
        <v>4288</v>
      </c>
      <c r="C1828" s="85">
        <v>16</v>
      </c>
      <c r="D1828" s="85">
        <v>89284118</v>
      </c>
      <c r="E1828" s="85">
        <v>89295363</v>
      </c>
      <c r="F1828" s="85">
        <v>0</v>
      </c>
      <c r="G1828" s="85">
        <v>0</v>
      </c>
      <c r="H1828" s="85" t="s">
        <v>2325</v>
      </c>
    </row>
    <row r="1829" spans="1:8">
      <c r="A1829" s="85" t="s">
        <v>4298</v>
      </c>
      <c r="B1829" s="85" t="s">
        <v>4288</v>
      </c>
      <c r="C1829" s="85">
        <v>16</v>
      </c>
      <c r="D1829" s="85">
        <v>89334038</v>
      </c>
      <c r="E1829" s="85">
        <v>89556969</v>
      </c>
      <c r="F1829" s="85">
        <v>6</v>
      </c>
      <c r="G1829" s="85">
        <v>0</v>
      </c>
      <c r="H1829" s="85" t="s">
        <v>2325</v>
      </c>
    </row>
    <row r="1830" spans="1:8">
      <c r="A1830" s="85" t="s">
        <v>4299</v>
      </c>
      <c r="B1830" s="85" t="s">
        <v>4288</v>
      </c>
      <c r="C1830" s="85">
        <v>16</v>
      </c>
      <c r="D1830" s="85">
        <v>89334512</v>
      </c>
      <c r="E1830" s="85">
        <v>89339452</v>
      </c>
      <c r="F1830" s="85">
        <v>0</v>
      </c>
      <c r="G1830" s="85">
        <v>0</v>
      </c>
      <c r="H1830" s="85" t="s">
        <v>2325</v>
      </c>
    </row>
    <row r="1831" spans="1:8">
      <c r="A1831" s="85" t="s">
        <v>4300</v>
      </c>
      <c r="B1831" s="85" t="s">
        <v>4288</v>
      </c>
      <c r="C1831" s="85">
        <v>16</v>
      </c>
      <c r="D1831" s="85">
        <v>89557325</v>
      </c>
      <c r="E1831" s="85">
        <v>89624176</v>
      </c>
      <c r="F1831" s="85">
        <v>1</v>
      </c>
      <c r="G1831" s="85">
        <v>0</v>
      </c>
      <c r="H1831" s="85" t="s">
        <v>2325</v>
      </c>
    </row>
    <row r="1832" spans="1:8">
      <c r="A1832" s="85" t="s">
        <v>4301</v>
      </c>
      <c r="B1832" s="85" t="s">
        <v>4288</v>
      </c>
      <c r="C1832" s="85">
        <v>16</v>
      </c>
      <c r="D1832" s="85">
        <v>89627065</v>
      </c>
      <c r="E1832" s="85">
        <v>89630950</v>
      </c>
      <c r="F1832" s="85">
        <v>0</v>
      </c>
      <c r="G1832" s="85">
        <v>1</v>
      </c>
      <c r="H1832" s="85" t="s">
        <v>2325</v>
      </c>
    </row>
    <row r="1833" spans="1:8">
      <c r="A1833" s="85" t="s">
        <v>4302</v>
      </c>
      <c r="B1833" s="85" t="s">
        <v>4288</v>
      </c>
      <c r="C1833" s="85">
        <v>16</v>
      </c>
      <c r="D1833" s="85">
        <v>89642176</v>
      </c>
      <c r="E1833" s="85">
        <v>89663654</v>
      </c>
      <c r="F1833" s="85">
        <v>1</v>
      </c>
      <c r="G1833" s="85">
        <v>36</v>
      </c>
      <c r="H1833" s="85" t="s">
        <v>2329</v>
      </c>
    </row>
    <row r="1834" spans="1:8">
      <c r="A1834" s="85" t="s">
        <v>4303</v>
      </c>
      <c r="B1834" s="85" t="s">
        <v>4288</v>
      </c>
      <c r="C1834" s="85">
        <v>16</v>
      </c>
      <c r="D1834" s="85">
        <v>89679716</v>
      </c>
      <c r="E1834" s="85">
        <v>89704839</v>
      </c>
      <c r="F1834" s="85">
        <v>2</v>
      </c>
      <c r="G1834" s="85">
        <v>14</v>
      </c>
      <c r="H1834" s="85" t="s">
        <v>2325</v>
      </c>
    </row>
    <row r="1835" spans="1:8">
      <c r="A1835" s="85" t="s">
        <v>4304</v>
      </c>
      <c r="B1835" s="85" t="s">
        <v>4288</v>
      </c>
      <c r="C1835" s="85">
        <v>16</v>
      </c>
      <c r="D1835" s="85">
        <v>89710839</v>
      </c>
      <c r="E1835" s="85">
        <v>89724253</v>
      </c>
      <c r="F1835" s="85">
        <v>5</v>
      </c>
      <c r="G1835" s="85">
        <v>64</v>
      </c>
      <c r="H1835" s="85" t="s">
        <v>2325</v>
      </c>
    </row>
    <row r="1836" spans="1:8">
      <c r="A1836" s="85" t="s">
        <v>4305</v>
      </c>
      <c r="B1836" s="85" t="s">
        <v>4288</v>
      </c>
      <c r="C1836" s="85">
        <v>16</v>
      </c>
      <c r="D1836" s="85">
        <v>89724210</v>
      </c>
      <c r="E1836" s="85">
        <v>89737680</v>
      </c>
      <c r="F1836" s="85">
        <v>6</v>
      </c>
      <c r="G1836" s="85">
        <v>55</v>
      </c>
      <c r="H1836" s="85" t="s">
        <v>2325</v>
      </c>
    </row>
    <row r="1837" spans="1:8">
      <c r="A1837" s="85" t="s">
        <v>4306</v>
      </c>
      <c r="B1837" s="85" t="s">
        <v>4288</v>
      </c>
      <c r="C1837" s="85">
        <v>16</v>
      </c>
      <c r="D1837" s="85">
        <v>89747145</v>
      </c>
      <c r="E1837" s="85">
        <v>89762772</v>
      </c>
      <c r="F1837" s="85">
        <v>0</v>
      </c>
      <c r="G1837" s="85">
        <v>60</v>
      </c>
      <c r="H1837" s="85" t="s">
        <v>2325</v>
      </c>
    </row>
    <row r="1838" spans="1:8">
      <c r="A1838" s="85" t="s">
        <v>4307</v>
      </c>
      <c r="B1838" s="85" t="s">
        <v>4288</v>
      </c>
      <c r="C1838" s="85">
        <v>16</v>
      </c>
      <c r="D1838" s="85">
        <v>89749028</v>
      </c>
      <c r="E1838" s="85">
        <v>89752977</v>
      </c>
      <c r="F1838" s="85">
        <v>0</v>
      </c>
      <c r="G1838" s="85">
        <v>22</v>
      </c>
      <c r="H1838" s="85" t="s">
        <v>2325</v>
      </c>
    </row>
    <row r="1839" spans="1:8">
      <c r="A1839" s="85" t="s">
        <v>4308</v>
      </c>
      <c r="B1839" s="85" t="s">
        <v>4288</v>
      </c>
      <c r="C1839" s="85">
        <v>16</v>
      </c>
      <c r="D1839" s="85">
        <v>89762751</v>
      </c>
      <c r="E1839" s="85">
        <v>89768113</v>
      </c>
      <c r="F1839" s="85">
        <v>0</v>
      </c>
      <c r="G1839" s="85">
        <v>10</v>
      </c>
      <c r="H1839" s="85" t="s">
        <v>2325</v>
      </c>
    </row>
    <row r="1840" spans="1:8">
      <c r="A1840" s="85" t="s">
        <v>4309</v>
      </c>
      <c r="B1840" s="85" t="s">
        <v>4288</v>
      </c>
      <c r="C1840" s="85">
        <v>16</v>
      </c>
      <c r="D1840" s="85">
        <v>89773542</v>
      </c>
      <c r="E1840" s="85">
        <v>89787394</v>
      </c>
      <c r="F1840" s="85">
        <v>6</v>
      </c>
      <c r="G1840" s="85">
        <v>44</v>
      </c>
      <c r="H1840" s="85" t="s">
        <v>2325</v>
      </c>
    </row>
    <row r="1841" spans="1:8">
      <c r="A1841" s="85" t="s">
        <v>4310</v>
      </c>
      <c r="B1841" s="85" t="s">
        <v>4288</v>
      </c>
      <c r="C1841" s="85">
        <v>16</v>
      </c>
      <c r="D1841" s="85">
        <v>89786808</v>
      </c>
      <c r="E1841" s="85">
        <v>89807311</v>
      </c>
      <c r="F1841" s="85">
        <v>6</v>
      </c>
      <c r="G1841" s="85">
        <v>16</v>
      </c>
      <c r="H1841" s="85" t="s">
        <v>2325</v>
      </c>
    </row>
    <row r="1842" spans="1:8">
      <c r="A1842" s="85" t="s">
        <v>4311</v>
      </c>
      <c r="B1842" s="85" t="s">
        <v>4288</v>
      </c>
      <c r="C1842" s="85">
        <v>16</v>
      </c>
      <c r="D1842" s="85">
        <v>89803957</v>
      </c>
      <c r="E1842" s="85">
        <v>89883065</v>
      </c>
      <c r="F1842" s="85">
        <v>4</v>
      </c>
      <c r="G1842" s="85">
        <v>65</v>
      </c>
      <c r="H1842" s="85" t="s">
        <v>2325</v>
      </c>
    </row>
    <row r="1843" spans="1:8">
      <c r="A1843" s="85" t="s">
        <v>4312</v>
      </c>
      <c r="B1843" s="85" t="s">
        <v>4288</v>
      </c>
      <c r="C1843" s="85">
        <v>16</v>
      </c>
      <c r="D1843" s="85">
        <v>89884587</v>
      </c>
      <c r="E1843" s="85">
        <v>89937727</v>
      </c>
      <c r="F1843" s="85">
        <v>1</v>
      </c>
      <c r="G1843" s="85">
        <v>63</v>
      </c>
      <c r="H1843" s="85" t="s">
        <v>2325</v>
      </c>
    </row>
    <row r="1844" spans="1:8">
      <c r="A1844" s="85" t="s">
        <v>4313</v>
      </c>
      <c r="B1844" s="85" t="s">
        <v>4288</v>
      </c>
      <c r="C1844" s="85">
        <v>16</v>
      </c>
      <c r="D1844" s="85">
        <v>89940000</v>
      </c>
      <c r="E1844" s="85">
        <v>89977792</v>
      </c>
      <c r="F1844" s="85">
        <v>1</v>
      </c>
      <c r="G1844" s="85">
        <v>8</v>
      </c>
      <c r="H1844" s="85" t="s">
        <v>2325</v>
      </c>
    </row>
    <row r="1845" spans="1:8">
      <c r="A1845" s="85" t="s">
        <v>4314</v>
      </c>
      <c r="B1845" s="85" t="s">
        <v>4288</v>
      </c>
      <c r="C1845" s="85">
        <v>16</v>
      </c>
      <c r="D1845" s="85">
        <v>89978527</v>
      </c>
      <c r="E1845" s="85">
        <v>89987385</v>
      </c>
      <c r="F1845" s="85">
        <v>1</v>
      </c>
      <c r="G1845" s="85">
        <v>12</v>
      </c>
      <c r="H1845" s="85" t="s">
        <v>2329</v>
      </c>
    </row>
    <row r="1846" spans="1:8">
      <c r="A1846" s="85" t="s">
        <v>4315</v>
      </c>
      <c r="B1846" s="85" t="s">
        <v>4288</v>
      </c>
      <c r="C1846" s="85">
        <v>16</v>
      </c>
      <c r="D1846" s="85">
        <v>89985573</v>
      </c>
      <c r="E1846" s="85">
        <v>90002500</v>
      </c>
      <c r="F1846" s="85">
        <v>1</v>
      </c>
      <c r="G1846" s="85">
        <v>0</v>
      </c>
      <c r="H1846" s="85" t="s">
        <v>2325</v>
      </c>
    </row>
    <row r="1847" spans="1:8">
      <c r="A1847" s="85" t="s">
        <v>4315</v>
      </c>
      <c r="B1847" s="85" t="s">
        <v>4288</v>
      </c>
      <c r="C1847" s="85">
        <v>16</v>
      </c>
      <c r="D1847" s="85">
        <v>89987800</v>
      </c>
      <c r="E1847" s="85">
        <v>90005169</v>
      </c>
      <c r="F1847" s="85">
        <v>1</v>
      </c>
      <c r="G1847" s="85">
        <v>1</v>
      </c>
      <c r="H1847" s="85" t="s">
        <v>2325</v>
      </c>
    </row>
    <row r="1848" spans="1:8">
      <c r="A1848" s="85" t="s">
        <v>4316</v>
      </c>
      <c r="B1848" s="85" t="s">
        <v>4288</v>
      </c>
      <c r="C1848" s="85">
        <v>16</v>
      </c>
      <c r="D1848" s="85">
        <v>90014333</v>
      </c>
      <c r="E1848" s="85">
        <v>90034468</v>
      </c>
      <c r="F1848" s="85">
        <v>7</v>
      </c>
      <c r="G1848" s="85">
        <v>7</v>
      </c>
      <c r="H1848" s="85" t="s">
        <v>2325</v>
      </c>
    </row>
    <row r="1849" spans="1:8">
      <c r="A1849" s="85" t="s">
        <v>4317</v>
      </c>
      <c r="B1849" s="85" t="s">
        <v>4288</v>
      </c>
      <c r="C1849" s="85">
        <v>16</v>
      </c>
      <c r="D1849" s="85">
        <v>90036206</v>
      </c>
      <c r="E1849" s="85">
        <v>90038942</v>
      </c>
      <c r="F1849" s="85">
        <v>7</v>
      </c>
      <c r="G1849" s="85">
        <v>3</v>
      </c>
      <c r="H1849" s="85" t="s">
        <v>2325</v>
      </c>
    </row>
    <row r="1850" spans="1:8">
      <c r="A1850" s="85" t="s">
        <v>4318</v>
      </c>
      <c r="B1850" s="85" t="s">
        <v>4288</v>
      </c>
      <c r="C1850" s="85">
        <v>16</v>
      </c>
      <c r="D1850" s="85">
        <v>90071273</v>
      </c>
      <c r="E1850" s="85">
        <v>90086536</v>
      </c>
      <c r="F1850" s="85">
        <v>21</v>
      </c>
      <c r="G1850" s="85">
        <v>65</v>
      </c>
      <c r="H1850" s="85" t="s">
        <v>2325</v>
      </c>
    </row>
    <row r="1851" spans="1:8">
      <c r="A1851" s="85" t="s">
        <v>4319</v>
      </c>
      <c r="B1851" s="85" t="s">
        <v>4288</v>
      </c>
      <c r="C1851" s="85">
        <v>16</v>
      </c>
      <c r="D1851" s="85">
        <v>90086037</v>
      </c>
      <c r="E1851" s="85">
        <v>90111383</v>
      </c>
      <c r="F1851" s="85">
        <v>10</v>
      </c>
      <c r="G1851" s="85">
        <v>69</v>
      </c>
      <c r="H1851" s="85" t="s">
        <v>2325</v>
      </c>
    </row>
    <row r="1852" spans="1:8">
      <c r="A1852" s="85" t="s">
        <v>4320</v>
      </c>
      <c r="B1852" s="85" t="s">
        <v>4288</v>
      </c>
      <c r="C1852" s="85">
        <v>16</v>
      </c>
      <c r="D1852" s="85">
        <v>90095316</v>
      </c>
      <c r="E1852" s="85">
        <v>90096309</v>
      </c>
      <c r="F1852" s="85">
        <v>3</v>
      </c>
      <c r="G1852" s="85">
        <v>65</v>
      </c>
      <c r="H1852" s="85" t="s">
        <v>2325</v>
      </c>
    </row>
    <row r="1853" spans="1:8">
      <c r="A1853" s="85" t="s">
        <v>4321</v>
      </c>
      <c r="B1853" s="85" t="s">
        <v>4288</v>
      </c>
      <c r="C1853" s="85">
        <v>16</v>
      </c>
      <c r="D1853" s="85">
        <v>90122974</v>
      </c>
      <c r="E1853" s="85">
        <v>90158480</v>
      </c>
      <c r="F1853" s="85">
        <v>0</v>
      </c>
      <c r="G1853" s="85">
        <v>0</v>
      </c>
      <c r="H1853" s="85" t="s">
        <v>2325</v>
      </c>
    </row>
    <row r="1854" spans="1:8">
      <c r="A1854" s="85" t="s">
        <v>4322</v>
      </c>
      <c r="B1854" s="85" t="s">
        <v>4323</v>
      </c>
      <c r="C1854" s="85">
        <v>17</v>
      </c>
      <c r="D1854" s="85">
        <v>37560538</v>
      </c>
      <c r="E1854" s="85">
        <v>37607539</v>
      </c>
      <c r="F1854" s="85">
        <v>0</v>
      </c>
      <c r="G1854" s="85">
        <v>0</v>
      </c>
      <c r="H1854" s="85" t="s">
        <v>2325</v>
      </c>
    </row>
    <row r="1855" spans="1:8">
      <c r="A1855" s="85" t="s">
        <v>4324</v>
      </c>
      <c r="B1855" s="85" t="s">
        <v>4323</v>
      </c>
      <c r="C1855" s="85">
        <v>17</v>
      </c>
      <c r="D1855" s="85">
        <v>37617764</v>
      </c>
      <c r="E1855" s="85">
        <v>37721160</v>
      </c>
      <c r="F1855" s="85">
        <v>0</v>
      </c>
      <c r="G1855" s="85">
        <v>0</v>
      </c>
      <c r="H1855" s="85" t="s">
        <v>2325</v>
      </c>
    </row>
    <row r="1856" spans="1:8">
      <c r="A1856" s="85" t="s">
        <v>4325</v>
      </c>
      <c r="B1856" s="85" t="s">
        <v>4323</v>
      </c>
      <c r="C1856" s="85">
        <v>17</v>
      </c>
      <c r="D1856" s="85">
        <v>37884749</v>
      </c>
      <c r="E1856" s="85">
        <v>37887040</v>
      </c>
      <c r="F1856" s="85">
        <v>0</v>
      </c>
      <c r="G1856" s="85">
        <v>3</v>
      </c>
      <c r="H1856" s="85" t="s">
        <v>2329</v>
      </c>
    </row>
    <row r="1857" spans="1:8">
      <c r="A1857" s="85" t="s">
        <v>4326</v>
      </c>
      <c r="B1857" s="85" t="s">
        <v>4323</v>
      </c>
      <c r="C1857" s="85">
        <v>17</v>
      </c>
      <c r="D1857" s="85">
        <v>38077294</v>
      </c>
      <c r="E1857" s="85">
        <v>38083854</v>
      </c>
      <c r="F1857" s="85">
        <v>0</v>
      </c>
      <c r="G1857" s="85">
        <v>0</v>
      </c>
      <c r="H1857" s="85" t="s">
        <v>2325</v>
      </c>
    </row>
    <row r="1858" spans="1:8">
      <c r="A1858" s="85" t="s">
        <v>4327</v>
      </c>
      <c r="B1858" s="85" t="s">
        <v>4323</v>
      </c>
      <c r="C1858" s="85">
        <v>17</v>
      </c>
      <c r="D1858" s="85">
        <v>38137050</v>
      </c>
      <c r="E1858" s="85">
        <v>38154213</v>
      </c>
      <c r="F1858" s="85">
        <v>0</v>
      </c>
      <c r="G1858" s="85">
        <v>0</v>
      </c>
      <c r="H1858" s="85" t="s">
        <v>2325</v>
      </c>
    </row>
    <row r="1859" spans="1:8">
      <c r="A1859" s="85" t="s">
        <v>4328</v>
      </c>
      <c r="B1859" s="85" t="s">
        <v>4323</v>
      </c>
      <c r="C1859" s="85">
        <v>17</v>
      </c>
      <c r="D1859" s="85">
        <v>38171614</v>
      </c>
      <c r="E1859" s="85">
        <v>38174066</v>
      </c>
      <c r="F1859" s="85">
        <v>0</v>
      </c>
      <c r="G1859" s="85">
        <v>0</v>
      </c>
      <c r="H1859" s="85" t="s">
        <v>2325</v>
      </c>
    </row>
    <row r="1860" spans="1:8">
      <c r="A1860" s="85" t="s">
        <v>4329</v>
      </c>
      <c r="B1860" s="85" t="s">
        <v>4323</v>
      </c>
      <c r="C1860" s="85">
        <v>17</v>
      </c>
      <c r="D1860" s="85">
        <v>38175350</v>
      </c>
      <c r="E1860" s="85">
        <v>38217468</v>
      </c>
      <c r="F1860" s="85">
        <v>0</v>
      </c>
      <c r="G1860" s="85">
        <v>0</v>
      </c>
      <c r="H1860" s="85" t="s">
        <v>2325</v>
      </c>
    </row>
    <row r="1861" spans="1:8">
      <c r="A1861" s="85" t="s">
        <v>4330</v>
      </c>
      <c r="B1861" s="85" t="s">
        <v>4323</v>
      </c>
      <c r="C1861" s="85">
        <v>17</v>
      </c>
      <c r="D1861" s="85">
        <v>38214543</v>
      </c>
      <c r="E1861" s="85">
        <v>38250120</v>
      </c>
      <c r="F1861" s="85">
        <v>0</v>
      </c>
      <c r="G1861" s="85">
        <v>0</v>
      </c>
      <c r="H1861" s="85" t="s">
        <v>2325</v>
      </c>
    </row>
    <row r="1862" spans="1:8">
      <c r="A1862" s="85" t="s">
        <v>4331</v>
      </c>
      <c r="B1862" s="85" t="s">
        <v>4323</v>
      </c>
      <c r="C1862" s="85">
        <v>17</v>
      </c>
      <c r="D1862" s="85">
        <v>38249040</v>
      </c>
      <c r="E1862" s="85">
        <v>38256978</v>
      </c>
      <c r="F1862" s="85">
        <v>0</v>
      </c>
      <c r="G1862" s="85">
        <v>0</v>
      </c>
      <c r="H1862" s="85" t="s">
        <v>2325</v>
      </c>
    </row>
    <row r="1863" spans="1:8">
      <c r="A1863" s="85" t="s">
        <v>4332</v>
      </c>
      <c r="B1863" s="85" t="s">
        <v>4323</v>
      </c>
      <c r="C1863" s="85">
        <v>17</v>
      </c>
      <c r="D1863" s="85">
        <v>38278551</v>
      </c>
      <c r="E1863" s="85">
        <v>38293042</v>
      </c>
      <c r="F1863" s="85">
        <v>2</v>
      </c>
      <c r="G1863" s="85">
        <v>6</v>
      </c>
      <c r="H1863" s="85" t="s">
        <v>2325</v>
      </c>
    </row>
    <row r="1864" spans="1:8">
      <c r="A1864" s="85" t="s">
        <v>4333</v>
      </c>
      <c r="B1864" s="85" t="s">
        <v>4323</v>
      </c>
      <c r="C1864" s="85">
        <v>17</v>
      </c>
      <c r="D1864" s="85">
        <v>38296571</v>
      </c>
      <c r="E1864" s="85">
        <v>38328436</v>
      </c>
      <c r="F1864" s="85">
        <v>1</v>
      </c>
      <c r="G1864" s="85">
        <v>0</v>
      </c>
      <c r="H1864" s="85" t="s">
        <v>2325</v>
      </c>
    </row>
    <row r="1865" spans="1:8">
      <c r="A1865" s="85" t="s">
        <v>4334</v>
      </c>
      <c r="B1865" s="85" t="s">
        <v>4323</v>
      </c>
      <c r="C1865" s="85">
        <v>17</v>
      </c>
      <c r="D1865" s="85">
        <v>38333263</v>
      </c>
      <c r="E1865" s="85">
        <v>38351908</v>
      </c>
      <c r="F1865" s="85">
        <v>0</v>
      </c>
      <c r="G1865" s="85">
        <v>0</v>
      </c>
      <c r="H1865" s="85" t="s">
        <v>2325</v>
      </c>
    </row>
    <row r="1866" spans="1:8">
      <c r="A1866" s="85" t="s">
        <v>4335</v>
      </c>
      <c r="B1866" s="85" t="s">
        <v>4323</v>
      </c>
      <c r="C1866" s="85">
        <v>17</v>
      </c>
      <c r="D1866" s="85">
        <v>38375556</v>
      </c>
      <c r="E1866" s="85">
        <v>38440388</v>
      </c>
      <c r="F1866" s="85">
        <v>3</v>
      </c>
      <c r="G1866" s="85">
        <v>0</v>
      </c>
      <c r="H1866" s="85" t="s">
        <v>2325</v>
      </c>
    </row>
    <row r="1867" spans="1:8">
      <c r="A1867" s="85" t="s">
        <v>4336</v>
      </c>
      <c r="B1867" s="85" t="s">
        <v>4323</v>
      </c>
      <c r="C1867" s="85">
        <v>17</v>
      </c>
      <c r="D1867" s="85">
        <v>38443885</v>
      </c>
      <c r="E1867" s="85">
        <v>38459171</v>
      </c>
      <c r="F1867" s="85">
        <v>1</v>
      </c>
      <c r="G1867" s="85">
        <v>0</v>
      </c>
      <c r="H1867" s="85" t="s">
        <v>2325</v>
      </c>
    </row>
    <row r="1868" spans="1:8">
      <c r="A1868" s="85" t="s">
        <v>4337</v>
      </c>
      <c r="B1868" s="85" t="s">
        <v>4323</v>
      </c>
      <c r="C1868" s="85">
        <v>17</v>
      </c>
      <c r="D1868" s="85">
        <v>38465444</v>
      </c>
      <c r="E1868" s="85">
        <v>38513094</v>
      </c>
      <c r="F1868" s="85">
        <v>1</v>
      </c>
      <c r="G1868" s="85">
        <v>0</v>
      </c>
      <c r="H1868" s="85" t="s">
        <v>2325</v>
      </c>
    </row>
    <row r="1869" spans="1:8">
      <c r="A1869" s="85" t="s">
        <v>4338</v>
      </c>
      <c r="B1869" s="85" t="s">
        <v>4323</v>
      </c>
      <c r="C1869" s="85">
        <v>17</v>
      </c>
      <c r="D1869" s="85">
        <v>38516907</v>
      </c>
      <c r="E1869" s="85">
        <v>38520945</v>
      </c>
      <c r="F1869" s="85">
        <v>0</v>
      </c>
      <c r="G1869" s="85">
        <v>0</v>
      </c>
      <c r="H1869" s="85" t="s">
        <v>2325</v>
      </c>
    </row>
    <row r="1870" spans="1:8">
      <c r="A1870" s="85" t="s">
        <v>4339</v>
      </c>
      <c r="B1870" s="85" t="s">
        <v>4323</v>
      </c>
      <c r="C1870" s="85">
        <v>17</v>
      </c>
      <c r="D1870" s="85">
        <v>38517235</v>
      </c>
      <c r="E1870" s="85">
        <v>38520067</v>
      </c>
      <c r="F1870" s="85">
        <v>0</v>
      </c>
      <c r="G1870" s="85">
        <v>0</v>
      </c>
      <c r="H1870" s="85" t="s">
        <v>2325</v>
      </c>
    </row>
    <row r="1871" spans="1:8">
      <c r="A1871" s="85" t="s">
        <v>4340</v>
      </c>
      <c r="B1871" s="85" t="s">
        <v>4323</v>
      </c>
      <c r="C1871" s="85">
        <v>17</v>
      </c>
      <c r="D1871" s="85">
        <v>38544768</v>
      </c>
      <c r="E1871" s="85">
        <v>38574202</v>
      </c>
      <c r="F1871" s="85">
        <v>1</v>
      </c>
      <c r="G1871" s="85">
        <v>0</v>
      </c>
      <c r="H1871" s="85" t="s">
        <v>2325</v>
      </c>
    </row>
    <row r="1872" spans="1:8">
      <c r="A1872" s="85" t="s">
        <v>4341</v>
      </c>
      <c r="B1872" s="85" t="s">
        <v>4323</v>
      </c>
      <c r="C1872" s="85">
        <v>17</v>
      </c>
      <c r="D1872" s="85">
        <v>38599702</v>
      </c>
      <c r="E1872" s="85">
        <v>38613983</v>
      </c>
      <c r="F1872" s="85">
        <v>0</v>
      </c>
      <c r="G1872" s="85">
        <v>0</v>
      </c>
      <c r="H1872" s="85" t="s">
        <v>2325</v>
      </c>
    </row>
    <row r="1873" spans="1:8">
      <c r="A1873" s="85" t="s">
        <v>4342</v>
      </c>
      <c r="B1873" s="85" t="s">
        <v>4323</v>
      </c>
      <c r="C1873" s="85">
        <v>17</v>
      </c>
      <c r="D1873" s="85">
        <v>38632080</v>
      </c>
      <c r="E1873" s="85">
        <v>38657849</v>
      </c>
      <c r="F1873" s="85">
        <v>0</v>
      </c>
      <c r="G1873" s="85">
        <v>0</v>
      </c>
      <c r="H1873" s="85" t="s">
        <v>2325</v>
      </c>
    </row>
    <row r="1874" spans="1:8">
      <c r="A1874" s="85" t="s">
        <v>4343</v>
      </c>
      <c r="B1874" s="85" t="s">
        <v>4323</v>
      </c>
      <c r="C1874" s="85">
        <v>17</v>
      </c>
      <c r="D1874" s="85">
        <v>38710021</v>
      </c>
      <c r="E1874" s="85">
        <v>38721724</v>
      </c>
      <c r="F1874" s="85">
        <v>0</v>
      </c>
      <c r="G1874" s="85">
        <v>0</v>
      </c>
      <c r="H1874" s="85" t="s">
        <v>2325</v>
      </c>
    </row>
    <row r="1875" spans="1:8">
      <c r="A1875" s="85" t="s">
        <v>4344</v>
      </c>
      <c r="B1875" s="85" t="s">
        <v>4323</v>
      </c>
      <c r="C1875" s="85">
        <v>17</v>
      </c>
      <c r="D1875" s="85">
        <v>38781214</v>
      </c>
      <c r="E1875" s="85">
        <v>38804760</v>
      </c>
      <c r="F1875" s="85">
        <v>0</v>
      </c>
      <c r="G1875" s="85">
        <v>0</v>
      </c>
      <c r="H1875" s="85" t="s">
        <v>2325</v>
      </c>
    </row>
    <row r="1876" spans="1:8">
      <c r="A1876" s="85" t="s">
        <v>4345</v>
      </c>
      <c r="B1876" s="85" t="s">
        <v>4323</v>
      </c>
      <c r="C1876" s="85">
        <v>17</v>
      </c>
      <c r="D1876" s="85">
        <v>38785049</v>
      </c>
      <c r="E1876" s="85">
        <v>38821393</v>
      </c>
      <c r="F1876" s="85">
        <v>0</v>
      </c>
      <c r="G1876" s="85">
        <v>0</v>
      </c>
      <c r="H1876" s="85" t="s">
        <v>2325</v>
      </c>
    </row>
    <row r="1877" spans="1:8">
      <c r="A1877" s="85" t="s">
        <v>4345</v>
      </c>
      <c r="B1877" s="85" t="s">
        <v>4323</v>
      </c>
      <c r="C1877" s="85">
        <v>17</v>
      </c>
      <c r="D1877" s="85">
        <v>38810917</v>
      </c>
      <c r="E1877" s="85">
        <v>38821433</v>
      </c>
      <c r="F1877" s="85">
        <v>0</v>
      </c>
      <c r="G1877" s="85">
        <v>0</v>
      </c>
      <c r="H1877" s="85" t="s">
        <v>2325</v>
      </c>
    </row>
    <row r="1878" spans="1:8">
      <c r="A1878" s="85" t="s">
        <v>4346</v>
      </c>
      <c r="B1878" s="85" t="s">
        <v>4323</v>
      </c>
      <c r="C1878" s="85">
        <v>17</v>
      </c>
      <c r="D1878" s="85">
        <v>38854243</v>
      </c>
      <c r="E1878" s="85">
        <v>38860002</v>
      </c>
      <c r="F1878" s="85">
        <v>0</v>
      </c>
      <c r="G1878" s="85">
        <v>0</v>
      </c>
      <c r="H1878" s="85" t="s">
        <v>2325</v>
      </c>
    </row>
    <row r="1879" spans="1:8">
      <c r="A1879" s="85" t="s">
        <v>4347</v>
      </c>
      <c r="B1879" s="85" t="s">
        <v>4323</v>
      </c>
      <c r="C1879" s="85">
        <v>17</v>
      </c>
      <c r="D1879" s="85">
        <v>38904273</v>
      </c>
      <c r="E1879" s="85">
        <v>38911584</v>
      </c>
      <c r="F1879" s="85">
        <v>0</v>
      </c>
      <c r="G1879" s="85">
        <v>0</v>
      </c>
      <c r="H1879" s="85" t="s">
        <v>2325</v>
      </c>
    </row>
    <row r="1880" spans="1:8">
      <c r="A1880" s="85" t="s">
        <v>4348</v>
      </c>
      <c r="B1880" s="85" t="s">
        <v>4323</v>
      </c>
      <c r="C1880" s="85">
        <v>17</v>
      </c>
      <c r="D1880" s="85">
        <v>38922490</v>
      </c>
      <c r="E1880" s="85">
        <v>38928414</v>
      </c>
      <c r="F1880" s="85">
        <v>0</v>
      </c>
      <c r="G1880" s="85">
        <v>0</v>
      </c>
      <c r="H1880" s="85" t="s">
        <v>2325</v>
      </c>
    </row>
    <row r="1881" spans="1:8">
      <c r="A1881" s="85" t="s">
        <v>4349</v>
      </c>
      <c r="B1881" s="85" t="s">
        <v>4323</v>
      </c>
      <c r="C1881" s="85">
        <v>17</v>
      </c>
      <c r="D1881" s="85">
        <v>38933060</v>
      </c>
      <c r="E1881" s="85">
        <v>38938786</v>
      </c>
      <c r="F1881" s="85">
        <v>0</v>
      </c>
      <c r="G1881" s="85">
        <v>0</v>
      </c>
      <c r="H1881" s="85" t="s">
        <v>2325</v>
      </c>
    </row>
    <row r="1882" spans="1:8">
      <c r="A1882" s="85" t="s">
        <v>4350</v>
      </c>
      <c r="B1882" s="85" t="s">
        <v>4323</v>
      </c>
      <c r="C1882" s="85">
        <v>17</v>
      </c>
      <c r="D1882" s="85">
        <v>38948455</v>
      </c>
      <c r="E1882" s="85">
        <v>38956211</v>
      </c>
      <c r="F1882" s="85">
        <v>0</v>
      </c>
      <c r="G1882" s="85">
        <v>0</v>
      </c>
      <c r="H1882" s="85" t="s">
        <v>2325</v>
      </c>
    </row>
    <row r="1883" spans="1:8">
      <c r="A1883" s="85" t="s">
        <v>4351</v>
      </c>
      <c r="B1883" s="85" t="s">
        <v>4323</v>
      </c>
      <c r="C1883" s="85">
        <v>17</v>
      </c>
      <c r="D1883" s="85">
        <v>38974369</v>
      </c>
      <c r="E1883" s="85">
        <v>38978847</v>
      </c>
      <c r="F1883" s="85">
        <v>0</v>
      </c>
      <c r="G1883" s="85">
        <v>0</v>
      </c>
      <c r="H1883" s="85" t="s">
        <v>2325</v>
      </c>
    </row>
    <row r="1884" spans="1:8">
      <c r="A1884" s="85" t="s">
        <v>4352</v>
      </c>
      <c r="B1884" s="85" t="s">
        <v>4323</v>
      </c>
      <c r="C1884" s="85">
        <v>17</v>
      </c>
      <c r="D1884" s="85">
        <v>38975358</v>
      </c>
      <c r="E1884" s="85">
        <v>38992522</v>
      </c>
      <c r="F1884" s="85">
        <v>0</v>
      </c>
      <c r="G1884" s="85">
        <v>0</v>
      </c>
      <c r="H1884" s="85" t="s">
        <v>2325</v>
      </c>
    </row>
    <row r="1885" spans="1:8">
      <c r="A1885" s="85" t="s">
        <v>4353</v>
      </c>
      <c r="B1885" s="85" t="s">
        <v>4323</v>
      </c>
      <c r="C1885" s="85">
        <v>17</v>
      </c>
      <c r="D1885" s="85">
        <v>39017555</v>
      </c>
      <c r="E1885" s="85">
        <v>39023462</v>
      </c>
      <c r="F1885" s="85">
        <v>0</v>
      </c>
      <c r="G1885" s="85">
        <v>0</v>
      </c>
      <c r="H1885" s="85" t="s">
        <v>2325</v>
      </c>
    </row>
    <row r="1886" spans="1:8">
      <c r="A1886" s="85" t="s">
        <v>4354</v>
      </c>
      <c r="B1886" s="85" t="s">
        <v>4323</v>
      </c>
      <c r="C1886" s="85">
        <v>17</v>
      </c>
      <c r="D1886" s="85">
        <v>39032193</v>
      </c>
      <c r="E1886" s="85">
        <v>39041479</v>
      </c>
      <c r="F1886" s="85">
        <v>0</v>
      </c>
      <c r="G1886" s="85">
        <v>0</v>
      </c>
      <c r="H1886" s="85" t="s">
        <v>2325</v>
      </c>
    </row>
    <row r="1887" spans="1:8">
      <c r="A1887" s="85" t="s">
        <v>4355</v>
      </c>
      <c r="B1887" s="85" t="s">
        <v>4323</v>
      </c>
      <c r="C1887" s="85">
        <v>17</v>
      </c>
      <c r="D1887" s="85">
        <v>39078948</v>
      </c>
      <c r="E1887" s="85">
        <v>39093886</v>
      </c>
      <c r="F1887" s="85">
        <v>0</v>
      </c>
      <c r="G1887" s="85">
        <v>0</v>
      </c>
      <c r="H1887" s="85" t="s">
        <v>2325</v>
      </c>
    </row>
    <row r="1888" spans="1:8">
      <c r="A1888" s="85" t="s">
        <v>4356</v>
      </c>
      <c r="B1888" s="85" t="s">
        <v>4323</v>
      </c>
      <c r="C1888" s="85">
        <v>17</v>
      </c>
      <c r="D1888" s="85">
        <v>39133968</v>
      </c>
      <c r="E1888" s="85">
        <v>39143387</v>
      </c>
      <c r="F1888" s="85">
        <v>0</v>
      </c>
      <c r="G1888" s="85">
        <v>3</v>
      </c>
      <c r="H1888" s="85" t="s">
        <v>2329</v>
      </c>
    </row>
    <row r="1889" spans="1:8">
      <c r="A1889" s="85" t="s">
        <v>4357</v>
      </c>
      <c r="B1889" s="85" t="s">
        <v>4323</v>
      </c>
      <c r="C1889" s="85">
        <v>17</v>
      </c>
      <c r="D1889" s="85">
        <v>39164773</v>
      </c>
      <c r="E1889" s="85">
        <v>39175576</v>
      </c>
      <c r="F1889" s="85">
        <v>0</v>
      </c>
      <c r="G1889" s="85">
        <v>0</v>
      </c>
      <c r="H1889" s="85" t="s">
        <v>2325</v>
      </c>
    </row>
    <row r="1890" spans="1:8">
      <c r="A1890" s="85" t="s">
        <v>4358</v>
      </c>
      <c r="B1890" s="85" t="s">
        <v>4323</v>
      </c>
      <c r="C1890" s="85">
        <v>17</v>
      </c>
      <c r="D1890" s="85">
        <v>39182278</v>
      </c>
      <c r="E1890" s="85">
        <v>39183454</v>
      </c>
      <c r="F1890" s="85">
        <v>0</v>
      </c>
      <c r="G1890" s="85">
        <v>0</v>
      </c>
      <c r="H1890" s="85" t="s">
        <v>2325</v>
      </c>
    </row>
    <row r="1891" spans="1:8">
      <c r="A1891" s="85" t="s">
        <v>4359</v>
      </c>
      <c r="B1891" s="85" t="s">
        <v>4323</v>
      </c>
      <c r="C1891" s="85">
        <v>17</v>
      </c>
      <c r="D1891" s="85">
        <v>39185949</v>
      </c>
      <c r="E1891" s="85">
        <v>39186356</v>
      </c>
      <c r="F1891" s="85">
        <v>0</v>
      </c>
      <c r="G1891" s="85">
        <v>0</v>
      </c>
      <c r="H1891" s="85" t="s">
        <v>2325</v>
      </c>
    </row>
    <row r="1892" spans="1:8">
      <c r="A1892" s="85" t="s">
        <v>4360</v>
      </c>
      <c r="B1892" s="85" t="s">
        <v>4323</v>
      </c>
      <c r="C1892" s="85">
        <v>17</v>
      </c>
      <c r="D1892" s="85">
        <v>39190142</v>
      </c>
      <c r="E1892" s="85">
        <v>39191107</v>
      </c>
      <c r="F1892" s="85">
        <v>0</v>
      </c>
      <c r="G1892" s="85">
        <v>0</v>
      </c>
      <c r="H1892" s="85" t="s">
        <v>2325</v>
      </c>
    </row>
    <row r="1893" spans="1:8">
      <c r="A1893" s="85" t="s">
        <v>4361</v>
      </c>
      <c r="B1893" s="85" t="s">
        <v>4323</v>
      </c>
      <c r="C1893" s="85">
        <v>17</v>
      </c>
      <c r="D1893" s="85">
        <v>39196811</v>
      </c>
      <c r="E1893" s="85">
        <v>39197713</v>
      </c>
      <c r="F1893" s="85">
        <v>0</v>
      </c>
      <c r="G1893" s="85">
        <v>0</v>
      </c>
      <c r="H1893" s="85" t="s">
        <v>2325</v>
      </c>
    </row>
    <row r="1894" spans="1:8">
      <c r="A1894" s="85" t="s">
        <v>4362</v>
      </c>
      <c r="B1894" s="85" t="s">
        <v>4323</v>
      </c>
      <c r="C1894" s="85">
        <v>17</v>
      </c>
      <c r="D1894" s="85">
        <v>39202793</v>
      </c>
      <c r="E1894" s="85">
        <v>39203568</v>
      </c>
      <c r="F1894" s="85">
        <v>0</v>
      </c>
      <c r="G1894" s="85">
        <v>0</v>
      </c>
      <c r="H1894" s="85" t="s">
        <v>2325</v>
      </c>
    </row>
    <row r="1895" spans="1:8">
      <c r="A1895" s="85" t="s">
        <v>4363</v>
      </c>
      <c r="B1895" s="85" t="s">
        <v>4323</v>
      </c>
      <c r="C1895" s="85">
        <v>17</v>
      </c>
      <c r="D1895" s="85">
        <v>39210750</v>
      </c>
      <c r="E1895" s="85">
        <v>39211482</v>
      </c>
      <c r="F1895" s="85">
        <v>0</v>
      </c>
      <c r="G1895" s="85">
        <v>0</v>
      </c>
      <c r="H1895" s="85" t="s">
        <v>2325</v>
      </c>
    </row>
    <row r="1896" spans="1:8">
      <c r="A1896" s="85" t="s">
        <v>4364</v>
      </c>
      <c r="B1896" s="85" t="s">
        <v>4323</v>
      </c>
      <c r="C1896" s="85">
        <v>17</v>
      </c>
      <c r="D1896" s="85">
        <v>39215495</v>
      </c>
      <c r="E1896" s="85">
        <v>39216344</v>
      </c>
      <c r="F1896" s="85">
        <v>0</v>
      </c>
      <c r="G1896" s="85">
        <v>0</v>
      </c>
      <c r="H1896" s="85" t="s">
        <v>2325</v>
      </c>
    </row>
    <row r="1897" spans="1:8">
      <c r="A1897" s="85" t="s">
        <v>4365</v>
      </c>
      <c r="B1897" s="85" t="s">
        <v>4323</v>
      </c>
      <c r="C1897" s="85">
        <v>17</v>
      </c>
      <c r="D1897" s="85">
        <v>39221369</v>
      </c>
      <c r="E1897" s="85">
        <v>39222131</v>
      </c>
      <c r="F1897" s="85">
        <v>0</v>
      </c>
      <c r="G1897" s="85">
        <v>0</v>
      </c>
      <c r="H1897" s="85" t="s">
        <v>2325</v>
      </c>
    </row>
    <row r="1898" spans="1:8">
      <c r="A1898" s="85" t="s">
        <v>4366</v>
      </c>
      <c r="B1898" s="85" t="s">
        <v>4323</v>
      </c>
      <c r="C1898" s="85">
        <v>17</v>
      </c>
      <c r="D1898" s="85">
        <v>39240459</v>
      </c>
      <c r="E1898" s="85">
        <v>39241396</v>
      </c>
      <c r="F1898" s="85">
        <v>0</v>
      </c>
      <c r="G1898" s="85">
        <v>0</v>
      </c>
      <c r="H1898" s="85" t="s">
        <v>2325</v>
      </c>
    </row>
    <row r="1899" spans="1:8">
      <c r="A1899" s="85" t="s">
        <v>4367</v>
      </c>
      <c r="B1899" s="85" t="s">
        <v>4323</v>
      </c>
      <c r="C1899" s="85">
        <v>17</v>
      </c>
      <c r="D1899" s="85">
        <v>39253233</v>
      </c>
      <c r="E1899" s="85">
        <v>39254393</v>
      </c>
      <c r="F1899" s="85">
        <v>0</v>
      </c>
      <c r="G1899" s="85">
        <v>0</v>
      </c>
      <c r="H1899" s="85" t="s">
        <v>2325</v>
      </c>
    </row>
    <row r="1900" spans="1:8">
      <c r="A1900" s="85" t="s">
        <v>4368</v>
      </c>
      <c r="B1900" s="85" t="s">
        <v>4323</v>
      </c>
      <c r="C1900" s="85">
        <v>17</v>
      </c>
      <c r="D1900" s="85">
        <v>39257754</v>
      </c>
      <c r="E1900" s="85">
        <v>39258461</v>
      </c>
      <c r="F1900" s="85">
        <v>0</v>
      </c>
      <c r="G1900" s="85">
        <v>0</v>
      </c>
      <c r="H1900" s="85" t="s">
        <v>2325</v>
      </c>
    </row>
    <row r="1901" spans="1:8">
      <c r="A1901" s="85" t="s">
        <v>4369</v>
      </c>
      <c r="B1901" s="85" t="s">
        <v>4323</v>
      </c>
      <c r="C1901" s="85">
        <v>17</v>
      </c>
      <c r="D1901" s="85">
        <v>39261584</v>
      </c>
      <c r="E1901" s="85">
        <v>39262740</v>
      </c>
      <c r="F1901" s="85">
        <v>0</v>
      </c>
      <c r="G1901" s="85">
        <v>0</v>
      </c>
      <c r="H1901" s="85" t="s">
        <v>2325</v>
      </c>
    </row>
    <row r="1902" spans="1:8">
      <c r="A1902" s="85" t="s">
        <v>4370</v>
      </c>
      <c r="B1902" s="85" t="s">
        <v>4323</v>
      </c>
      <c r="C1902" s="85">
        <v>17</v>
      </c>
      <c r="D1902" s="85">
        <v>39273433</v>
      </c>
      <c r="E1902" s="85">
        <v>39274606</v>
      </c>
      <c r="F1902" s="85">
        <v>0</v>
      </c>
      <c r="G1902" s="85">
        <v>0</v>
      </c>
      <c r="H1902" s="85" t="s">
        <v>2325</v>
      </c>
    </row>
    <row r="1903" spans="1:8">
      <c r="A1903" s="85" t="s">
        <v>4371</v>
      </c>
      <c r="B1903" s="85" t="s">
        <v>4323</v>
      </c>
      <c r="C1903" s="85">
        <v>17</v>
      </c>
      <c r="D1903" s="85">
        <v>39279343</v>
      </c>
      <c r="E1903" s="85">
        <v>39280419</v>
      </c>
      <c r="F1903" s="85">
        <v>0</v>
      </c>
      <c r="G1903" s="85">
        <v>0</v>
      </c>
      <c r="H1903" s="85" t="s">
        <v>2325</v>
      </c>
    </row>
    <row r="1904" spans="1:8">
      <c r="A1904" s="85" t="s">
        <v>4372</v>
      </c>
      <c r="B1904" s="85" t="s">
        <v>4323</v>
      </c>
      <c r="C1904" s="85">
        <v>17</v>
      </c>
      <c r="D1904" s="85">
        <v>39382900</v>
      </c>
      <c r="E1904" s="85">
        <v>39383904</v>
      </c>
      <c r="F1904" s="85">
        <v>0</v>
      </c>
      <c r="G1904" s="85">
        <v>0</v>
      </c>
      <c r="H1904" s="85" t="s">
        <v>2325</v>
      </c>
    </row>
    <row r="1905" spans="1:8">
      <c r="A1905" s="85" t="s">
        <v>4373</v>
      </c>
      <c r="B1905" s="85" t="s">
        <v>4323</v>
      </c>
      <c r="C1905" s="85">
        <v>17</v>
      </c>
      <c r="D1905" s="85">
        <v>39388715</v>
      </c>
      <c r="E1905" s="85">
        <v>39389705</v>
      </c>
      <c r="F1905" s="85">
        <v>0</v>
      </c>
      <c r="G1905" s="85">
        <v>0</v>
      </c>
      <c r="H1905" s="85" t="s">
        <v>2325</v>
      </c>
    </row>
    <row r="1906" spans="1:8">
      <c r="A1906" s="85" t="s">
        <v>4374</v>
      </c>
      <c r="B1906" s="85" t="s">
        <v>4323</v>
      </c>
      <c r="C1906" s="85">
        <v>17</v>
      </c>
      <c r="D1906" s="85">
        <v>39458078</v>
      </c>
      <c r="E1906" s="85">
        <v>39459103</v>
      </c>
      <c r="F1906" s="85">
        <v>0</v>
      </c>
      <c r="G1906" s="85">
        <v>0</v>
      </c>
      <c r="H1906" s="85" t="s">
        <v>2325</v>
      </c>
    </row>
    <row r="1907" spans="1:8">
      <c r="A1907" s="85" t="s">
        <v>4375</v>
      </c>
      <c r="B1907" s="85" t="s">
        <v>4323</v>
      </c>
      <c r="C1907" s="85">
        <v>17</v>
      </c>
      <c r="D1907" s="85">
        <v>39463952</v>
      </c>
      <c r="E1907" s="85">
        <v>39465505</v>
      </c>
      <c r="F1907" s="85">
        <v>0</v>
      </c>
      <c r="G1907" s="85">
        <v>0</v>
      </c>
      <c r="H1907" s="85" t="s">
        <v>2325</v>
      </c>
    </row>
    <row r="1908" spans="1:8">
      <c r="A1908" s="85" t="s">
        <v>4376</v>
      </c>
      <c r="B1908" s="85" t="s">
        <v>4323</v>
      </c>
      <c r="C1908" s="85">
        <v>17</v>
      </c>
      <c r="D1908" s="85">
        <v>39471173</v>
      </c>
      <c r="E1908" s="85">
        <v>39471947</v>
      </c>
      <c r="F1908" s="85">
        <v>0</v>
      </c>
      <c r="G1908" s="85">
        <v>0</v>
      </c>
      <c r="H1908" s="85" t="s">
        <v>2325</v>
      </c>
    </row>
    <row r="1909" spans="1:8">
      <c r="A1909" s="85" t="s">
        <v>4377</v>
      </c>
      <c r="B1909" s="85" t="s">
        <v>4323</v>
      </c>
      <c r="C1909" s="85">
        <v>17</v>
      </c>
      <c r="D1909" s="85">
        <v>39502344</v>
      </c>
      <c r="E1909" s="85">
        <v>39507064</v>
      </c>
      <c r="F1909" s="85">
        <v>0</v>
      </c>
      <c r="G1909" s="85">
        <v>0</v>
      </c>
      <c r="H1909" s="85" t="s">
        <v>2325</v>
      </c>
    </row>
    <row r="1910" spans="1:8">
      <c r="A1910" s="85" t="s">
        <v>4378</v>
      </c>
      <c r="B1910" s="85" t="s">
        <v>4323</v>
      </c>
      <c r="C1910" s="85">
        <v>17</v>
      </c>
      <c r="D1910" s="85">
        <v>39519746</v>
      </c>
      <c r="E1910" s="85">
        <v>39526052</v>
      </c>
      <c r="F1910" s="85">
        <v>0</v>
      </c>
      <c r="G1910" s="85">
        <v>0</v>
      </c>
      <c r="H1910" s="85" t="s">
        <v>2325</v>
      </c>
    </row>
    <row r="1911" spans="1:8">
      <c r="A1911" s="85" t="s">
        <v>4379</v>
      </c>
      <c r="B1911" s="85" t="s">
        <v>4323</v>
      </c>
      <c r="C1911" s="85">
        <v>17</v>
      </c>
      <c r="D1911" s="85">
        <v>39533902</v>
      </c>
      <c r="E1911" s="85">
        <v>39538655</v>
      </c>
      <c r="F1911" s="85">
        <v>0</v>
      </c>
      <c r="G1911" s="85">
        <v>0</v>
      </c>
      <c r="H1911" s="85" t="s">
        <v>2325</v>
      </c>
    </row>
    <row r="1912" spans="1:8">
      <c r="A1912" s="85" t="s">
        <v>4380</v>
      </c>
      <c r="B1912" s="85" t="s">
        <v>4323</v>
      </c>
      <c r="C1912" s="85">
        <v>17</v>
      </c>
      <c r="D1912" s="85">
        <v>39549976</v>
      </c>
      <c r="E1912" s="85">
        <v>39553844</v>
      </c>
      <c r="F1912" s="85">
        <v>0</v>
      </c>
      <c r="G1912" s="85">
        <v>0</v>
      </c>
      <c r="H1912" s="85" t="s">
        <v>2325</v>
      </c>
    </row>
    <row r="1913" spans="1:8">
      <c r="A1913" s="85" t="s">
        <v>4381</v>
      </c>
      <c r="B1913" s="85" t="s">
        <v>4323</v>
      </c>
      <c r="C1913" s="85">
        <v>17</v>
      </c>
      <c r="D1913" s="85">
        <v>39577005</v>
      </c>
      <c r="E1913" s="85">
        <v>39580775</v>
      </c>
      <c r="F1913" s="85">
        <v>0</v>
      </c>
      <c r="G1913" s="85">
        <v>0</v>
      </c>
      <c r="H1913" s="85" t="s">
        <v>2325</v>
      </c>
    </row>
    <row r="1914" spans="1:8">
      <c r="A1914" s="85" t="s">
        <v>4382</v>
      </c>
      <c r="B1914" s="85" t="s">
        <v>4323</v>
      </c>
      <c r="C1914" s="85">
        <v>17</v>
      </c>
      <c r="D1914" s="85">
        <v>39592698</v>
      </c>
      <c r="E1914" s="85">
        <v>39597173</v>
      </c>
      <c r="F1914" s="85">
        <v>0</v>
      </c>
      <c r="G1914" s="85">
        <v>0</v>
      </c>
      <c r="H1914" s="85" t="s">
        <v>2325</v>
      </c>
    </row>
    <row r="1915" spans="1:8">
      <c r="A1915" s="85" t="s">
        <v>4383</v>
      </c>
      <c r="B1915" s="85" t="s">
        <v>4323</v>
      </c>
      <c r="C1915" s="85">
        <v>17</v>
      </c>
      <c r="D1915" s="85">
        <v>39616063</v>
      </c>
      <c r="E1915" s="85">
        <v>39623681</v>
      </c>
      <c r="F1915" s="85">
        <v>0</v>
      </c>
      <c r="G1915" s="85">
        <v>0</v>
      </c>
      <c r="H1915" s="85" t="s">
        <v>2325</v>
      </c>
    </row>
    <row r="1916" spans="1:8">
      <c r="A1916" s="85" t="s">
        <v>4384</v>
      </c>
      <c r="B1916" s="85" t="s">
        <v>4323</v>
      </c>
      <c r="C1916" s="85">
        <v>17</v>
      </c>
      <c r="D1916" s="85">
        <v>39632941</v>
      </c>
      <c r="E1916" s="85">
        <v>39637392</v>
      </c>
      <c r="F1916" s="85">
        <v>0</v>
      </c>
      <c r="G1916" s="85">
        <v>0</v>
      </c>
      <c r="H1916" s="85" t="s">
        <v>2325</v>
      </c>
    </row>
    <row r="1917" spans="1:8">
      <c r="A1917" s="85" t="s">
        <v>4385</v>
      </c>
      <c r="B1917" s="85" t="s">
        <v>4323</v>
      </c>
      <c r="C1917" s="85">
        <v>17</v>
      </c>
      <c r="D1917" s="85">
        <v>39642388</v>
      </c>
      <c r="E1917" s="85">
        <v>39648798</v>
      </c>
      <c r="F1917" s="85">
        <v>0</v>
      </c>
      <c r="G1917" s="85">
        <v>0</v>
      </c>
      <c r="H1917" s="85" t="s">
        <v>2325</v>
      </c>
    </row>
    <row r="1918" spans="1:8">
      <c r="A1918" s="85" t="s">
        <v>4386</v>
      </c>
      <c r="B1918" s="85" t="s">
        <v>4323</v>
      </c>
      <c r="C1918" s="85">
        <v>17</v>
      </c>
      <c r="D1918" s="85">
        <v>39657233</v>
      </c>
      <c r="E1918" s="85">
        <v>39661957</v>
      </c>
      <c r="F1918" s="85">
        <v>0</v>
      </c>
      <c r="G1918" s="85">
        <v>0</v>
      </c>
      <c r="H1918" s="85" t="s">
        <v>2325</v>
      </c>
    </row>
    <row r="1919" spans="1:8">
      <c r="A1919" s="85" t="s">
        <v>4387</v>
      </c>
      <c r="B1919" s="85" t="s">
        <v>4323</v>
      </c>
      <c r="C1919" s="85">
        <v>17</v>
      </c>
      <c r="D1919" s="85">
        <v>39669995</v>
      </c>
      <c r="E1919" s="85">
        <v>39678781</v>
      </c>
      <c r="F1919" s="85">
        <v>0</v>
      </c>
      <c r="G1919" s="85">
        <v>0</v>
      </c>
      <c r="H1919" s="85" t="s">
        <v>2325</v>
      </c>
    </row>
    <row r="1920" spans="1:8">
      <c r="A1920" s="85" t="s">
        <v>4388</v>
      </c>
      <c r="B1920" s="85" t="s">
        <v>4323</v>
      </c>
      <c r="C1920" s="85">
        <v>17</v>
      </c>
      <c r="D1920" s="85">
        <v>39679869</v>
      </c>
      <c r="E1920" s="85">
        <v>39684560</v>
      </c>
      <c r="F1920" s="85">
        <v>0</v>
      </c>
      <c r="G1920" s="85">
        <v>0</v>
      </c>
      <c r="H1920" s="85" t="s">
        <v>2325</v>
      </c>
    </row>
    <row r="1921" spans="1:8">
      <c r="A1921" s="85" t="s">
        <v>4389</v>
      </c>
      <c r="B1921" s="85" t="s">
        <v>4323</v>
      </c>
      <c r="C1921" s="85">
        <v>17</v>
      </c>
      <c r="D1921" s="85">
        <v>39766030</v>
      </c>
      <c r="E1921" s="85">
        <v>39772151</v>
      </c>
      <c r="F1921" s="85">
        <v>0</v>
      </c>
      <c r="G1921" s="85">
        <v>0</v>
      </c>
      <c r="H1921" s="85" t="s">
        <v>2325</v>
      </c>
    </row>
    <row r="1922" spans="1:8">
      <c r="A1922" s="85" t="s">
        <v>4390</v>
      </c>
      <c r="B1922" s="85" t="s">
        <v>4323</v>
      </c>
      <c r="C1922" s="85">
        <v>17</v>
      </c>
      <c r="D1922" s="85">
        <v>39775689</v>
      </c>
      <c r="E1922" s="85">
        <v>39781094</v>
      </c>
      <c r="F1922" s="85">
        <v>0</v>
      </c>
      <c r="G1922" s="85">
        <v>0</v>
      </c>
      <c r="H1922" s="85" t="s">
        <v>2325</v>
      </c>
    </row>
    <row r="1923" spans="1:8">
      <c r="A1923" s="85" t="s">
        <v>4391</v>
      </c>
      <c r="B1923" s="85" t="s">
        <v>4323</v>
      </c>
      <c r="C1923" s="85">
        <v>17</v>
      </c>
      <c r="D1923" s="85">
        <v>39845137</v>
      </c>
      <c r="E1923" s="85">
        <v>39848920</v>
      </c>
      <c r="F1923" s="85">
        <v>0</v>
      </c>
      <c r="G1923" s="85">
        <v>0</v>
      </c>
      <c r="H1923" s="85" t="s">
        <v>2325</v>
      </c>
    </row>
    <row r="1924" spans="1:8">
      <c r="A1924" s="85" t="s">
        <v>4392</v>
      </c>
      <c r="B1924" s="85" t="s">
        <v>4323</v>
      </c>
      <c r="C1924" s="85">
        <v>17</v>
      </c>
      <c r="D1924" s="85">
        <v>39868578</v>
      </c>
      <c r="E1924" s="85">
        <v>39872221</v>
      </c>
      <c r="F1924" s="85">
        <v>0</v>
      </c>
      <c r="G1924" s="85">
        <v>0</v>
      </c>
      <c r="H1924" s="85" t="s">
        <v>2325</v>
      </c>
    </row>
    <row r="1925" spans="1:8">
      <c r="A1925" s="85" t="s">
        <v>4393</v>
      </c>
      <c r="B1925" s="85" t="s">
        <v>4323</v>
      </c>
      <c r="C1925" s="85">
        <v>17</v>
      </c>
      <c r="D1925" s="85">
        <v>39873994</v>
      </c>
      <c r="E1925" s="85">
        <v>39890896</v>
      </c>
      <c r="F1925" s="85">
        <v>0</v>
      </c>
      <c r="G1925" s="85">
        <v>0</v>
      </c>
      <c r="H1925" s="85" t="s">
        <v>2325</v>
      </c>
    </row>
    <row r="1926" spans="1:8">
      <c r="A1926" s="85" t="s">
        <v>4394</v>
      </c>
      <c r="B1926" s="85" t="s">
        <v>4323</v>
      </c>
      <c r="C1926" s="85">
        <v>17</v>
      </c>
      <c r="D1926" s="85">
        <v>39958199</v>
      </c>
      <c r="E1926" s="85">
        <v>39968856</v>
      </c>
      <c r="F1926" s="85">
        <v>0</v>
      </c>
      <c r="G1926" s="85">
        <v>0</v>
      </c>
      <c r="H1926" s="85" t="s">
        <v>2325</v>
      </c>
    </row>
    <row r="1927" spans="1:8">
      <c r="A1927" s="85" t="s">
        <v>4395</v>
      </c>
      <c r="B1927" s="85" t="s">
        <v>4323</v>
      </c>
      <c r="C1927" s="85">
        <v>17</v>
      </c>
      <c r="D1927" s="85">
        <v>39968932</v>
      </c>
      <c r="E1927" s="85">
        <v>39979465</v>
      </c>
      <c r="F1927" s="85">
        <v>0</v>
      </c>
      <c r="G1927" s="85">
        <v>0</v>
      </c>
      <c r="H1927" s="85" t="s">
        <v>2325</v>
      </c>
    </row>
    <row r="1928" spans="1:8">
      <c r="A1928" s="85" t="s">
        <v>4396</v>
      </c>
      <c r="B1928" s="85" t="s">
        <v>4323</v>
      </c>
      <c r="C1928" s="85">
        <v>17</v>
      </c>
      <c r="D1928" s="85">
        <v>40023161</v>
      </c>
      <c r="E1928" s="85">
        <v>40086795</v>
      </c>
      <c r="F1928" s="85">
        <v>0</v>
      </c>
      <c r="G1928" s="85">
        <v>0</v>
      </c>
      <c r="H1928" s="85" t="s">
        <v>2325</v>
      </c>
    </row>
    <row r="1929" spans="1:8">
      <c r="A1929" s="85" t="s">
        <v>4397</v>
      </c>
      <c r="B1929" s="85" t="s">
        <v>4323</v>
      </c>
      <c r="C1929" s="85">
        <v>17</v>
      </c>
      <c r="D1929" s="85">
        <v>40118759</v>
      </c>
      <c r="E1929" s="85">
        <v>40129749</v>
      </c>
      <c r="F1929" s="85">
        <v>0</v>
      </c>
      <c r="G1929" s="85">
        <v>0</v>
      </c>
      <c r="H1929" s="85" t="s">
        <v>2325</v>
      </c>
    </row>
    <row r="1930" spans="1:8">
      <c r="A1930" s="85" t="s">
        <v>4398</v>
      </c>
      <c r="B1930" s="85" t="s">
        <v>4323</v>
      </c>
      <c r="C1930" s="85">
        <v>17</v>
      </c>
      <c r="D1930" s="85">
        <v>40271692</v>
      </c>
      <c r="E1930" s="85">
        <v>40306934</v>
      </c>
      <c r="F1930" s="85">
        <v>0</v>
      </c>
      <c r="G1930" s="85">
        <v>0</v>
      </c>
      <c r="H1930" s="85" t="s">
        <v>2325</v>
      </c>
    </row>
    <row r="1931" spans="1:8">
      <c r="A1931" s="85" t="s">
        <v>4399</v>
      </c>
      <c r="B1931" s="85" t="s">
        <v>4323</v>
      </c>
      <c r="C1931" s="85">
        <v>17</v>
      </c>
      <c r="D1931" s="85">
        <v>40276994</v>
      </c>
      <c r="E1931" s="85">
        <v>40307035</v>
      </c>
      <c r="F1931" s="85">
        <v>0</v>
      </c>
      <c r="G1931" s="85">
        <v>0</v>
      </c>
      <c r="H1931" s="85" t="s">
        <v>2325</v>
      </c>
    </row>
    <row r="1932" spans="1:8">
      <c r="A1932" s="85" t="s">
        <v>4400</v>
      </c>
      <c r="B1932" s="85" t="s">
        <v>4323</v>
      </c>
      <c r="C1932" s="85">
        <v>17</v>
      </c>
      <c r="D1932" s="85">
        <v>40308909</v>
      </c>
      <c r="E1932" s="85">
        <v>40333296</v>
      </c>
      <c r="F1932" s="85">
        <v>0</v>
      </c>
      <c r="G1932" s="85">
        <v>0</v>
      </c>
      <c r="H1932" s="85" t="s">
        <v>2325</v>
      </c>
    </row>
    <row r="1933" spans="1:8">
      <c r="A1933" s="85" t="s">
        <v>4401</v>
      </c>
      <c r="B1933" s="85" t="s">
        <v>4323</v>
      </c>
      <c r="C1933" s="85">
        <v>17</v>
      </c>
      <c r="D1933" s="85">
        <v>40336078</v>
      </c>
      <c r="E1933" s="85">
        <v>40337470</v>
      </c>
      <c r="F1933" s="85">
        <v>0</v>
      </c>
      <c r="G1933" s="85">
        <v>0</v>
      </c>
      <c r="H1933" s="85" t="s">
        <v>2325</v>
      </c>
    </row>
    <row r="1934" spans="1:8">
      <c r="A1934" s="85" t="s">
        <v>4402</v>
      </c>
      <c r="B1934" s="85" t="s">
        <v>4323</v>
      </c>
      <c r="C1934" s="85">
        <v>17</v>
      </c>
      <c r="D1934" s="85">
        <v>40340817</v>
      </c>
      <c r="E1934" s="85">
        <v>40346531</v>
      </c>
      <c r="F1934" s="85">
        <v>0</v>
      </c>
      <c r="G1934" s="85">
        <v>0</v>
      </c>
      <c r="H1934" s="85" t="s">
        <v>2325</v>
      </c>
    </row>
    <row r="1935" spans="1:8">
      <c r="A1935" s="85" t="s">
        <v>4403</v>
      </c>
      <c r="B1935" s="85" t="s">
        <v>4323</v>
      </c>
      <c r="C1935" s="85">
        <v>17</v>
      </c>
      <c r="D1935" s="85">
        <v>40351186</v>
      </c>
      <c r="E1935" s="85">
        <v>40428725</v>
      </c>
      <c r="F1935" s="85">
        <v>0</v>
      </c>
      <c r="G1935" s="85">
        <v>0</v>
      </c>
      <c r="H1935" s="85" t="s">
        <v>2325</v>
      </c>
    </row>
    <row r="1936" spans="1:8">
      <c r="A1936" s="85" t="s">
        <v>4404</v>
      </c>
      <c r="B1936" s="85" t="s">
        <v>4323</v>
      </c>
      <c r="C1936" s="85">
        <v>17</v>
      </c>
      <c r="D1936" s="85">
        <v>40439565</v>
      </c>
      <c r="E1936" s="85">
        <v>40463961</v>
      </c>
      <c r="F1936" s="85">
        <v>0</v>
      </c>
      <c r="G1936" s="85">
        <v>0</v>
      </c>
      <c r="H1936" s="85" t="s">
        <v>2325</v>
      </c>
    </row>
    <row r="1937" spans="1:8">
      <c r="A1937" s="85" t="s">
        <v>4405</v>
      </c>
      <c r="B1937" s="85" t="s">
        <v>4406</v>
      </c>
      <c r="C1937" s="85">
        <v>17</v>
      </c>
      <c r="D1937" s="85">
        <v>40962152</v>
      </c>
      <c r="E1937" s="85">
        <v>40985367</v>
      </c>
      <c r="F1937" s="85">
        <v>0</v>
      </c>
      <c r="G1937" s="85">
        <v>0</v>
      </c>
      <c r="H1937" s="85" t="s">
        <v>2325</v>
      </c>
    </row>
    <row r="1938" spans="1:8">
      <c r="A1938" s="85" t="s">
        <v>4407</v>
      </c>
      <c r="B1938" s="85" t="s">
        <v>4406</v>
      </c>
      <c r="C1938" s="85">
        <v>17</v>
      </c>
      <c r="D1938" s="85">
        <v>40976402</v>
      </c>
      <c r="E1938" s="85">
        <v>40995774</v>
      </c>
      <c r="F1938" s="85">
        <v>0</v>
      </c>
      <c r="G1938" s="85">
        <v>0</v>
      </c>
      <c r="H1938" s="85" t="s">
        <v>2325</v>
      </c>
    </row>
    <row r="1939" spans="1:8">
      <c r="A1939" s="85" t="s">
        <v>4408</v>
      </c>
      <c r="B1939" s="85" t="s">
        <v>4406</v>
      </c>
      <c r="C1939" s="85">
        <v>17</v>
      </c>
      <c r="D1939" s="85">
        <v>40996617</v>
      </c>
      <c r="E1939" s="85">
        <v>41002724</v>
      </c>
      <c r="F1939" s="85">
        <v>0</v>
      </c>
      <c r="G1939" s="85">
        <v>0</v>
      </c>
      <c r="H1939" s="85" t="s">
        <v>2325</v>
      </c>
    </row>
    <row r="1940" spans="1:8">
      <c r="A1940" s="85" t="s">
        <v>4409</v>
      </c>
      <c r="B1940" s="85" t="s">
        <v>4406</v>
      </c>
      <c r="C1940" s="85">
        <v>17</v>
      </c>
      <c r="D1940" s="85">
        <v>41878167</v>
      </c>
      <c r="E1940" s="85">
        <v>41910538</v>
      </c>
      <c r="F1940" s="85">
        <v>0</v>
      </c>
      <c r="G1940" s="85">
        <v>0</v>
      </c>
      <c r="H1940" s="85" t="s">
        <v>2325</v>
      </c>
    </row>
    <row r="1941" spans="1:8">
      <c r="A1941" s="85" t="s">
        <v>4410</v>
      </c>
      <c r="B1941" s="85" t="s">
        <v>4406</v>
      </c>
      <c r="C1941" s="85">
        <v>17</v>
      </c>
      <c r="D1941" s="85">
        <v>42385781</v>
      </c>
      <c r="E1941" s="85">
        <v>42396039</v>
      </c>
      <c r="F1941" s="85">
        <v>0</v>
      </c>
      <c r="G1941" s="85">
        <v>0</v>
      </c>
      <c r="H1941" s="85" t="s">
        <v>2325</v>
      </c>
    </row>
    <row r="1942" spans="1:8">
      <c r="A1942" s="85" t="s">
        <v>4411</v>
      </c>
      <c r="B1942" s="85" t="s">
        <v>4406</v>
      </c>
      <c r="C1942" s="85">
        <v>17</v>
      </c>
      <c r="D1942" s="85">
        <v>42634925</v>
      </c>
      <c r="E1942" s="85">
        <v>42636907</v>
      </c>
      <c r="F1942" s="85">
        <v>0</v>
      </c>
      <c r="G1942" s="85">
        <v>2</v>
      </c>
      <c r="H1942" s="85" t="s">
        <v>2329</v>
      </c>
    </row>
    <row r="1943" spans="1:8">
      <c r="A1943" s="85" t="s">
        <v>4412</v>
      </c>
      <c r="B1943" s="85" t="s">
        <v>4406</v>
      </c>
      <c r="C1943" s="85">
        <v>17</v>
      </c>
      <c r="D1943" s="85">
        <v>42733762</v>
      </c>
      <c r="E1943" s="85">
        <v>42767676</v>
      </c>
      <c r="F1943" s="85">
        <v>0</v>
      </c>
      <c r="G1943" s="85">
        <v>28</v>
      </c>
      <c r="H1943" s="85" t="s">
        <v>2329</v>
      </c>
    </row>
    <row r="1944" spans="1:8">
      <c r="A1944" s="85" t="s">
        <v>4413</v>
      </c>
      <c r="B1944" s="85" t="s">
        <v>4406</v>
      </c>
      <c r="C1944" s="85">
        <v>17</v>
      </c>
      <c r="D1944" s="85">
        <v>42750437</v>
      </c>
      <c r="E1944" s="85">
        <v>42767147</v>
      </c>
      <c r="F1944" s="85">
        <v>0</v>
      </c>
      <c r="G1944" s="85">
        <v>0</v>
      </c>
      <c r="H1944" s="85" t="s">
        <v>2325</v>
      </c>
    </row>
    <row r="1945" spans="1:8">
      <c r="A1945" s="85" t="s">
        <v>4414</v>
      </c>
      <c r="B1945" s="85" t="s">
        <v>4406</v>
      </c>
      <c r="C1945" s="85">
        <v>17</v>
      </c>
      <c r="D1945" s="85">
        <v>42785976</v>
      </c>
      <c r="E1945" s="85">
        <v>42829632</v>
      </c>
      <c r="F1945" s="85">
        <v>0</v>
      </c>
      <c r="G1945" s="85">
        <v>603</v>
      </c>
      <c r="H1945" s="85" t="s">
        <v>2325</v>
      </c>
    </row>
    <row r="1946" spans="1:8">
      <c r="A1946" s="85" t="s">
        <v>4415</v>
      </c>
      <c r="B1946" s="85" t="s">
        <v>4406</v>
      </c>
      <c r="C1946" s="85">
        <v>17</v>
      </c>
      <c r="D1946" s="85">
        <v>42836399</v>
      </c>
      <c r="E1946" s="85">
        <v>42859214</v>
      </c>
      <c r="F1946" s="85">
        <v>0</v>
      </c>
      <c r="G1946" s="85">
        <v>3</v>
      </c>
      <c r="H1946" s="85" t="s">
        <v>2329</v>
      </c>
    </row>
    <row r="1947" spans="1:8">
      <c r="A1947" s="85" t="s">
        <v>4416</v>
      </c>
      <c r="B1947" s="85" t="s">
        <v>4406</v>
      </c>
      <c r="C1947" s="85">
        <v>17</v>
      </c>
      <c r="D1947" s="85">
        <v>42875816</v>
      </c>
      <c r="E1947" s="85">
        <v>42908184</v>
      </c>
      <c r="F1947" s="85">
        <v>0</v>
      </c>
      <c r="G1947" s="85">
        <v>0</v>
      </c>
      <c r="H1947" s="85" t="s">
        <v>2325</v>
      </c>
    </row>
    <row r="1948" spans="1:8">
      <c r="A1948" s="85" t="s">
        <v>4417</v>
      </c>
      <c r="B1948" s="85" t="s">
        <v>4406</v>
      </c>
      <c r="C1948" s="85">
        <v>17</v>
      </c>
      <c r="D1948" s="85">
        <v>42923721</v>
      </c>
      <c r="E1948" s="85">
        <v>42927848</v>
      </c>
      <c r="F1948" s="85">
        <v>0</v>
      </c>
      <c r="G1948" s="85">
        <v>0</v>
      </c>
      <c r="H1948" s="85" t="s">
        <v>2325</v>
      </c>
    </row>
    <row r="1949" spans="1:8">
      <c r="A1949" s="85" t="s">
        <v>4418</v>
      </c>
      <c r="B1949" s="85" t="s">
        <v>4406</v>
      </c>
      <c r="C1949" s="85">
        <v>17</v>
      </c>
      <c r="D1949" s="85">
        <v>42927311</v>
      </c>
      <c r="E1949" s="85">
        <v>42977030</v>
      </c>
      <c r="F1949" s="85">
        <v>0</v>
      </c>
      <c r="G1949" s="85">
        <v>0</v>
      </c>
      <c r="H1949" s="85" t="s">
        <v>2325</v>
      </c>
    </row>
    <row r="1950" spans="1:8">
      <c r="A1950" s="85" t="s">
        <v>4419</v>
      </c>
      <c r="B1950" s="85" t="s">
        <v>4406</v>
      </c>
      <c r="C1950" s="85">
        <v>17</v>
      </c>
      <c r="D1950" s="85">
        <v>42976510</v>
      </c>
      <c r="E1950" s="85">
        <v>42982758</v>
      </c>
      <c r="F1950" s="85">
        <v>0</v>
      </c>
      <c r="G1950" s="85">
        <v>0</v>
      </c>
      <c r="H1950" s="85" t="s">
        <v>2325</v>
      </c>
    </row>
    <row r="1951" spans="1:8">
      <c r="A1951" s="85" t="s">
        <v>4420</v>
      </c>
      <c r="B1951" s="85" t="s">
        <v>4406</v>
      </c>
      <c r="C1951" s="85">
        <v>17</v>
      </c>
      <c r="D1951" s="85">
        <v>42977135</v>
      </c>
      <c r="E1951" s="85">
        <v>42982758</v>
      </c>
      <c r="F1951" s="85">
        <v>0</v>
      </c>
      <c r="G1951" s="85">
        <v>0</v>
      </c>
      <c r="H1951" s="85" t="s">
        <v>2325</v>
      </c>
    </row>
    <row r="1952" spans="1:8">
      <c r="A1952" s="85" t="s">
        <v>4421</v>
      </c>
      <c r="B1952" s="85" t="s">
        <v>4406</v>
      </c>
      <c r="C1952" s="85">
        <v>17</v>
      </c>
      <c r="D1952" s="85">
        <v>42982376</v>
      </c>
      <c r="E1952" s="85">
        <v>42994305</v>
      </c>
      <c r="F1952" s="85">
        <v>0</v>
      </c>
      <c r="G1952" s="85">
        <v>0</v>
      </c>
      <c r="H1952" s="85" t="s">
        <v>2325</v>
      </c>
    </row>
    <row r="1953" spans="1:8">
      <c r="A1953" s="85" t="s">
        <v>4422</v>
      </c>
      <c r="B1953" s="85" t="s">
        <v>4406</v>
      </c>
      <c r="C1953" s="85">
        <v>17</v>
      </c>
      <c r="D1953" s="85">
        <v>43100708</v>
      </c>
      <c r="E1953" s="85">
        <v>43138473</v>
      </c>
      <c r="F1953" s="85">
        <v>0</v>
      </c>
      <c r="G1953" s="85">
        <v>2070</v>
      </c>
      <c r="H1953" s="85" t="s">
        <v>2329</v>
      </c>
    </row>
    <row r="1954" spans="1:8">
      <c r="A1954" s="85" t="s">
        <v>4423</v>
      </c>
      <c r="B1954" s="85" t="s">
        <v>4406</v>
      </c>
      <c r="C1954" s="85">
        <v>17</v>
      </c>
      <c r="D1954" s="85">
        <v>43128978</v>
      </c>
      <c r="E1954" s="85">
        <v>43186384</v>
      </c>
      <c r="F1954" s="85">
        <v>0</v>
      </c>
      <c r="G1954" s="85">
        <v>2054</v>
      </c>
      <c r="H1954" s="85" t="s">
        <v>2325</v>
      </c>
    </row>
    <row r="1955" spans="1:8">
      <c r="A1955" s="85" t="s">
        <v>4424</v>
      </c>
      <c r="B1955" s="85" t="s">
        <v>4406</v>
      </c>
      <c r="C1955" s="85">
        <v>17</v>
      </c>
      <c r="D1955" s="85">
        <v>43186335</v>
      </c>
      <c r="E1955" s="85">
        <v>43210721</v>
      </c>
      <c r="F1955" s="85">
        <v>0</v>
      </c>
      <c r="G1955" s="85">
        <v>1</v>
      </c>
      <c r="H1955" s="85" t="s">
        <v>2325</v>
      </c>
    </row>
    <row r="1956" spans="1:8">
      <c r="A1956" s="85" t="s">
        <v>4425</v>
      </c>
      <c r="B1956" s="85" t="s">
        <v>4406</v>
      </c>
      <c r="C1956" s="85">
        <v>17</v>
      </c>
      <c r="D1956" s="85">
        <v>43209967</v>
      </c>
      <c r="E1956" s="85">
        <v>43221548</v>
      </c>
      <c r="F1956" s="85">
        <v>0</v>
      </c>
      <c r="G1956" s="85">
        <v>2275</v>
      </c>
      <c r="H1956" s="85" t="s">
        <v>2325</v>
      </c>
    </row>
    <row r="1957" spans="1:8">
      <c r="A1957" s="85" t="s">
        <v>4426</v>
      </c>
      <c r="B1957" s="85" t="s">
        <v>4406</v>
      </c>
      <c r="C1957" s="85">
        <v>17</v>
      </c>
      <c r="D1957" s="85">
        <v>43224684</v>
      </c>
      <c r="E1957" s="85">
        <v>43229468</v>
      </c>
      <c r="F1957" s="85">
        <v>0</v>
      </c>
      <c r="G1957" s="85">
        <v>1</v>
      </c>
      <c r="H1957" s="85" t="s">
        <v>2325</v>
      </c>
    </row>
    <row r="1958" spans="1:8">
      <c r="A1958" s="85" t="s">
        <v>4427</v>
      </c>
      <c r="B1958" s="85" t="s">
        <v>4406</v>
      </c>
      <c r="C1958" s="85">
        <v>17</v>
      </c>
      <c r="D1958" s="85">
        <v>43238067</v>
      </c>
      <c r="E1958" s="85">
        <v>43247407</v>
      </c>
      <c r="F1958" s="85">
        <v>0</v>
      </c>
      <c r="G1958" s="85">
        <v>3</v>
      </c>
      <c r="H1958" s="85" t="s">
        <v>2325</v>
      </c>
    </row>
    <row r="1959" spans="1:8">
      <c r="A1959" s="85" t="s">
        <v>4428</v>
      </c>
      <c r="B1959" s="85" t="s">
        <v>4406</v>
      </c>
      <c r="C1959" s="85">
        <v>17</v>
      </c>
      <c r="D1959" s="85">
        <v>43298811</v>
      </c>
      <c r="E1959" s="85">
        <v>43324687</v>
      </c>
      <c r="F1959" s="85">
        <v>0</v>
      </c>
      <c r="G1959" s="85">
        <v>2761</v>
      </c>
      <c r="H1959" s="85" t="s">
        <v>2325</v>
      </c>
    </row>
    <row r="1960" spans="1:8">
      <c r="A1960" s="85" t="s">
        <v>4429</v>
      </c>
      <c r="B1960" s="85" t="s">
        <v>4406</v>
      </c>
      <c r="C1960" s="85">
        <v>17</v>
      </c>
      <c r="D1960" s="85">
        <v>43331760</v>
      </c>
      <c r="E1960" s="85">
        <v>43339479</v>
      </c>
      <c r="F1960" s="85">
        <v>0</v>
      </c>
      <c r="G1960" s="85">
        <v>11</v>
      </c>
      <c r="H1960" s="85" t="s">
        <v>2325</v>
      </c>
    </row>
    <row r="1961" spans="1:8">
      <c r="A1961" s="85" t="s">
        <v>4430</v>
      </c>
      <c r="B1961" s="85" t="s">
        <v>4406</v>
      </c>
      <c r="C1961" s="85">
        <v>17</v>
      </c>
      <c r="D1961" s="85">
        <v>43471275</v>
      </c>
      <c r="E1961" s="85">
        <v>43511787</v>
      </c>
      <c r="F1961" s="85">
        <v>114</v>
      </c>
      <c r="G1961" s="85">
        <v>2936</v>
      </c>
      <c r="H1961" s="85" t="s">
        <v>2325</v>
      </c>
    </row>
    <row r="1962" spans="1:8">
      <c r="A1962" s="85" t="s">
        <v>4431</v>
      </c>
      <c r="B1962" s="85" t="s">
        <v>4406</v>
      </c>
      <c r="C1962" s="85">
        <v>17</v>
      </c>
      <c r="D1962" s="85">
        <v>43513266</v>
      </c>
      <c r="E1962" s="85">
        <v>43568115</v>
      </c>
      <c r="F1962" s="85">
        <v>157</v>
      </c>
      <c r="G1962" s="85">
        <v>3385</v>
      </c>
      <c r="H1962" s="85" t="s">
        <v>2325</v>
      </c>
    </row>
    <row r="1963" spans="1:8">
      <c r="A1963" s="85" t="s">
        <v>4432</v>
      </c>
      <c r="B1963" s="85" t="s">
        <v>4406</v>
      </c>
      <c r="C1963" s="85">
        <v>17</v>
      </c>
      <c r="D1963" s="85">
        <v>43699267</v>
      </c>
      <c r="E1963" s="85">
        <v>43913194</v>
      </c>
      <c r="F1963" s="85">
        <v>981</v>
      </c>
      <c r="G1963" s="85">
        <v>3474</v>
      </c>
      <c r="H1963" s="85" t="s">
        <v>2325</v>
      </c>
    </row>
    <row r="1964" spans="1:8">
      <c r="A1964" s="85" t="s">
        <v>4433</v>
      </c>
      <c r="B1964" s="85" t="s">
        <v>4406</v>
      </c>
      <c r="C1964" s="85">
        <v>17</v>
      </c>
      <c r="D1964" s="85">
        <v>43922256</v>
      </c>
      <c r="E1964" s="85">
        <v>43924438</v>
      </c>
      <c r="F1964" s="85">
        <v>127</v>
      </c>
      <c r="G1964" s="85">
        <v>3458</v>
      </c>
      <c r="H1964" s="85" t="s">
        <v>2325</v>
      </c>
    </row>
    <row r="1965" spans="1:8">
      <c r="A1965" s="85" t="s">
        <v>4434</v>
      </c>
      <c r="B1965" s="85" t="s">
        <v>4406</v>
      </c>
      <c r="C1965" s="85">
        <v>17</v>
      </c>
      <c r="D1965" s="85">
        <v>43971748</v>
      </c>
      <c r="E1965" s="85">
        <v>44105700</v>
      </c>
      <c r="F1965" s="85">
        <v>804</v>
      </c>
      <c r="G1965" s="85">
        <v>3493</v>
      </c>
      <c r="H1965" s="85" t="s">
        <v>2325</v>
      </c>
    </row>
    <row r="1966" spans="1:8">
      <c r="A1966" s="85" t="s">
        <v>4435</v>
      </c>
      <c r="B1966" s="85" t="s">
        <v>4406</v>
      </c>
      <c r="C1966" s="85">
        <v>17</v>
      </c>
      <c r="D1966" s="85">
        <v>44076616</v>
      </c>
      <c r="E1966" s="85">
        <v>44077060</v>
      </c>
      <c r="F1966" s="85">
        <v>99</v>
      </c>
      <c r="G1966" s="85">
        <v>3113</v>
      </c>
      <c r="H1966" s="85" t="s">
        <v>2325</v>
      </c>
    </row>
    <row r="1967" spans="1:8">
      <c r="A1967" s="85" t="s">
        <v>4436</v>
      </c>
      <c r="B1967" s="85" t="s">
        <v>4406</v>
      </c>
      <c r="C1967" s="85">
        <v>17</v>
      </c>
      <c r="D1967" s="85">
        <v>44107282</v>
      </c>
      <c r="E1967" s="85">
        <v>44302733</v>
      </c>
      <c r="F1967" s="85">
        <v>1081</v>
      </c>
      <c r="G1967" s="85">
        <v>3487</v>
      </c>
      <c r="H1967" s="85" t="s">
        <v>2325</v>
      </c>
    </row>
    <row r="1968" spans="1:8">
      <c r="A1968" s="85" t="s">
        <v>4437</v>
      </c>
      <c r="B1968" s="85" t="s">
        <v>4406</v>
      </c>
      <c r="C1968" s="85">
        <v>17</v>
      </c>
      <c r="D1968" s="85">
        <v>44352150</v>
      </c>
      <c r="E1968" s="85">
        <v>44439130</v>
      </c>
      <c r="F1968" s="85">
        <v>291</v>
      </c>
      <c r="G1968" s="85">
        <v>3009</v>
      </c>
      <c r="H1968" s="85" t="s">
        <v>2325</v>
      </c>
    </row>
    <row r="1969" spans="1:8">
      <c r="A1969" s="85" t="s">
        <v>4438</v>
      </c>
      <c r="B1969" s="85" t="s">
        <v>4406</v>
      </c>
      <c r="C1969" s="85">
        <v>17</v>
      </c>
      <c r="D1969" s="85">
        <v>44370099</v>
      </c>
      <c r="E1969" s="85">
        <v>44415160</v>
      </c>
      <c r="F1969" s="85">
        <v>67</v>
      </c>
      <c r="G1969" s="85">
        <v>3434</v>
      </c>
      <c r="H1969" s="85" t="s">
        <v>2325</v>
      </c>
    </row>
    <row r="1970" spans="1:8">
      <c r="A1970" s="85" t="s">
        <v>4439</v>
      </c>
      <c r="B1970" s="85" t="s">
        <v>4406</v>
      </c>
      <c r="C1970" s="85">
        <v>17</v>
      </c>
      <c r="D1970" s="85">
        <v>44588877</v>
      </c>
      <c r="E1970" s="85">
        <v>44633016</v>
      </c>
      <c r="F1970" s="85">
        <v>11</v>
      </c>
      <c r="G1970" s="85">
        <v>3470</v>
      </c>
      <c r="H1970" s="85" t="s">
        <v>2325</v>
      </c>
    </row>
    <row r="1971" spans="1:8">
      <c r="A1971" s="85" t="s">
        <v>4440</v>
      </c>
      <c r="B1971" s="85" t="s">
        <v>4406</v>
      </c>
      <c r="C1971" s="85">
        <v>17</v>
      </c>
      <c r="D1971" s="85">
        <v>44594068</v>
      </c>
      <c r="E1971" s="85">
        <v>44657088</v>
      </c>
      <c r="F1971" s="85">
        <v>10</v>
      </c>
      <c r="G1971" s="85">
        <v>2819</v>
      </c>
      <c r="H1971" s="85" t="s">
        <v>2329</v>
      </c>
    </row>
    <row r="1972" spans="1:8">
      <c r="A1972" s="85" t="s">
        <v>4441</v>
      </c>
      <c r="B1972" s="85" t="s">
        <v>4406</v>
      </c>
      <c r="C1972" s="85">
        <v>17</v>
      </c>
      <c r="D1972" s="85">
        <v>44668035</v>
      </c>
      <c r="E1972" s="85">
        <v>44834830</v>
      </c>
      <c r="F1972" s="85">
        <v>60</v>
      </c>
      <c r="G1972" s="85">
        <v>2795</v>
      </c>
      <c r="H1972" s="85" t="s">
        <v>2329</v>
      </c>
    </row>
    <row r="1973" spans="1:8">
      <c r="A1973" s="85" t="s">
        <v>4442</v>
      </c>
      <c r="B1973" s="85" t="s">
        <v>4406</v>
      </c>
      <c r="C1973" s="85">
        <v>17</v>
      </c>
      <c r="D1973" s="85">
        <v>44839872</v>
      </c>
      <c r="E1973" s="85">
        <v>44910520</v>
      </c>
      <c r="F1973" s="85">
        <v>43</v>
      </c>
      <c r="G1973" s="85">
        <v>1943</v>
      </c>
      <c r="H1973" s="85" t="s">
        <v>2325</v>
      </c>
    </row>
    <row r="1974" spans="1:8">
      <c r="A1974" s="85" t="s">
        <v>4443</v>
      </c>
      <c r="B1974" s="85" t="s">
        <v>4406</v>
      </c>
      <c r="C1974" s="85">
        <v>17</v>
      </c>
      <c r="D1974" s="85">
        <v>44910567</v>
      </c>
      <c r="E1974" s="85">
        <v>44964096</v>
      </c>
      <c r="F1974" s="85">
        <v>0</v>
      </c>
      <c r="G1974" s="85">
        <v>0</v>
      </c>
      <c r="H1974" s="85" t="s">
        <v>2325</v>
      </c>
    </row>
    <row r="1975" spans="1:8">
      <c r="A1975" s="85" t="s">
        <v>4444</v>
      </c>
      <c r="B1975" s="85" t="s">
        <v>4406</v>
      </c>
      <c r="C1975" s="85">
        <v>17</v>
      </c>
      <c r="D1975" s="85">
        <v>45000483</v>
      </c>
      <c r="E1975" s="85">
        <v>45105003</v>
      </c>
      <c r="F1975" s="85">
        <v>0</v>
      </c>
      <c r="G1975" s="85">
        <v>1301</v>
      </c>
      <c r="H1975" s="85" t="s">
        <v>2325</v>
      </c>
    </row>
    <row r="1976" spans="1:8">
      <c r="A1976" s="85" t="s">
        <v>4445</v>
      </c>
      <c r="B1976" s="85" t="s">
        <v>4406</v>
      </c>
      <c r="C1976" s="85">
        <v>17</v>
      </c>
      <c r="D1976" s="85">
        <v>45000499</v>
      </c>
      <c r="E1976" s="85">
        <v>45124520</v>
      </c>
      <c r="F1976" s="85">
        <v>0</v>
      </c>
      <c r="G1976" s="85">
        <v>0</v>
      </c>
      <c r="H1976" s="85" t="s">
        <v>2325</v>
      </c>
    </row>
    <row r="1977" spans="1:8">
      <c r="A1977" s="85" t="s">
        <v>4446</v>
      </c>
      <c r="B1977" s="85" t="s">
        <v>4406</v>
      </c>
      <c r="C1977" s="85">
        <v>17</v>
      </c>
      <c r="D1977" s="85">
        <v>45055523</v>
      </c>
      <c r="E1977" s="85">
        <v>45056614</v>
      </c>
      <c r="F1977" s="85">
        <v>0</v>
      </c>
      <c r="G1977" s="85">
        <v>0</v>
      </c>
      <c r="H1977" s="85" t="s">
        <v>2325</v>
      </c>
    </row>
    <row r="1978" spans="1:8">
      <c r="A1978" s="85" t="s">
        <v>4447</v>
      </c>
      <c r="B1978" s="85" t="s">
        <v>4406</v>
      </c>
      <c r="C1978" s="85">
        <v>17</v>
      </c>
      <c r="D1978" s="85">
        <v>45195069</v>
      </c>
      <c r="E1978" s="85">
        <v>45266788</v>
      </c>
      <c r="F1978" s="85">
        <v>0</v>
      </c>
      <c r="G1978" s="85">
        <v>0</v>
      </c>
      <c r="H1978" s="85" t="s">
        <v>2325</v>
      </c>
    </row>
    <row r="1979" spans="1:8">
      <c r="A1979" s="85" t="s">
        <v>4448</v>
      </c>
      <c r="B1979" s="85" t="s">
        <v>4406</v>
      </c>
      <c r="C1979" s="85">
        <v>17</v>
      </c>
      <c r="D1979" s="85">
        <v>45277812</v>
      </c>
      <c r="E1979" s="85">
        <v>45301045</v>
      </c>
      <c r="F1979" s="85">
        <v>0</v>
      </c>
      <c r="G1979" s="85">
        <v>0</v>
      </c>
      <c r="H1979" s="85" t="s">
        <v>2325</v>
      </c>
    </row>
    <row r="1980" spans="1:8">
      <c r="A1980" s="85" t="s">
        <v>4449</v>
      </c>
      <c r="B1980" s="85" t="s">
        <v>4406</v>
      </c>
      <c r="C1980" s="85">
        <v>17</v>
      </c>
      <c r="D1980" s="85">
        <v>45331212</v>
      </c>
      <c r="E1980" s="85">
        <v>45421658</v>
      </c>
      <c r="F1980" s="85">
        <v>0</v>
      </c>
      <c r="G1980" s="85">
        <v>0</v>
      </c>
      <c r="H1980" s="85" t="s">
        <v>2325</v>
      </c>
    </row>
    <row r="1981" spans="1:8">
      <c r="A1981" s="85" t="s">
        <v>4449</v>
      </c>
      <c r="B1981" s="85" t="s">
        <v>4406</v>
      </c>
      <c r="C1981" s="85">
        <v>17</v>
      </c>
      <c r="D1981" s="85">
        <v>45331263</v>
      </c>
      <c r="E1981" s="85">
        <v>45421658</v>
      </c>
      <c r="F1981" s="85">
        <v>0</v>
      </c>
      <c r="G1981" s="85">
        <v>0</v>
      </c>
      <c r="H1981" s="85" t="s">
        <v>2325</v>
      </c>
    </row>
    <row r="1982" spans="1:8">
      <c r="A1982" s="85" t="s">
        <v>4450</v>
      </c>
      <c r="B1982" s="85" t="s">
        <v>4406</v>
      </c>
      <c r="C1982" s="85">
        <v>17</v>
      </c>
      <c r="D1982" s="85">
        <v>45400656</v>
      </c>
      <c r="E1982" s="85">
        <v>45518678</v>
      </c>
      <c r="F1982" s="85">
        <v>0</v>
      </c>
      <c r="G1982" s="85">
        <v>3</v>
      </c>
      <c r="H1982" s="85" t="s">
        <v>2325</v>
      </c>
    </row>
    <row r="1983" spans="1:8">
      <c r="A1983" s="85" t="s">
        <v>4451</v>
      </c>
      <c r="B1983" s="85" t="s">
        <v>4406</v>
      </c>
      <c r="C1983" s="85">
        <v>17</v>
      </c>
      <c r="D1983" s="85">
        <v>45726842</v>
      </c>
      <c r="E1983" s="85">
        <v>45762871</v>
      </c>
      <c r="F1983" s="85">
        <v>0</v>
      </c>
      <c r="G1983" s="85">
        <v>0</v>
      </c>
      <c r="H1983" s="85" t="s">
        <v>2325</v>
      </c>
    </row>
    <row r="1984" spans="1:8">
      <c r="A1984" s="85" t="s">
        <v>4452</v>
      </c>
      <c r="B1984" s="85" t="s">
        <v>4406</v>
      </c>
      <c r="C1984" s="85">
        <v>17</v>
      </c>
      <c r="D1984" s="85">
        <v>45810610</v>
      </c>
      <c r="E1984" s="85">
        <v>45823485</v>
      </c>
      <c r="F1984" s="85">
        <v>0</v>
      </c>
      <c r="G1984" s="85">
        <v>0</v>
      </c>
      <c r="H1984" s="85" t="s">
        <v>2325</v>
      </c>
    </row>
    <row r="1985" spans="1:8">
      <c r="A1985" s="85" t="s">
        <v>4453</v>
      </c>
      <c r="B1985" s="85" t="s">
        <v>4406</v>
      </c>
      <c r="C1985" s="85">
        <v>17</v>
      </c>
      <c r="D1985" s="85">
        <v>45922279</v>
      </c>
      <c r="E1985" s="85">
        <v>45933240</v>
      </c>
      <c r="F1985" s="85">
        <v>0</v>
      </c>
      <c r="G1985" s="85">
        <v>0</v>
      </c>
      <c r="H1985" s="85" t="s">
        <v>2325</v>
      </c>
    </row>
    <row r="1986" spans="1:8">
      <c r="A1986" s="85" t="s">
        <v>4454</v>
      </c>
      <c r="B1986" s="85" t="s">
        <v>4406</v>
      </c>
      <c r="C1986" s="85">
        <v>17</v>
      </c>
      <c r="D1986" s="85">
        <v>46018872</v>
      </c>
      <c r="E1986" s="85">
        <v>46025654</v>
      </c>
      <c r="F1986" s="85">
        <v>0</v>
      </c>
      <c r="G1986" s="85">
        <v>0</v>
      </c>
      <c r="H1986" s="85" t="s">
        <v>2325</v>
      </c>
    </row>
    <row r="1987" spans="1:8">
      <c r="A1987" s="85" t="s">
        <v>4455</v>
      </c>
      <c r="B1987" s="85" t="s">
        <v>4406</v>
      </c>
      <c r="C1987" s="85">
        <v>17</v>
      </c>
      <c r="D1987" s="85">
        <v>46029333</v>
      </c>
      <c r="E1987" s="85">
        <v>46035244</v>
      </c>
      <c r="F1987" s="85">
        <v>0</v>
      </c>
      <c r="G1987" s="85">
        <v>0</v>
      </c>
      <c r="H1987" s="85" t="s">
        <v>2325</v>
      </c>
    </row>
    <row r="1988" spans="1:8">
      <c r="A1988" s="85" t="s">
        <v>4456</v>
      </c>
      <c r="B1988" s="85" t="s">
        <v>4406</v>
      </c>
      <c r="C1988" s="85">
        <v>17</v>
      </c>
      <c r="D1988" s="85">
        <v>46605888</v>
      </c>
      <c r="E1988" s="85">
        <v>46608359</v>
      </c>
      <c r="F1988" s="85">
        <v>0</v>
      </c>
      <c r="G1988" s="85">
        <v>0</v>
      </c>
      <c r="H1988" s="85" t="s">
        <v>2325</v>
      </c>
    </row>
    <row r="1989" spans="1:8">
      <c r="A1989" s="85" t="s">
        <v>4457</v>
      </c>
      <c r="B1989" s="85" t="s">
        <v>4406</v>
      </c>
      <c r="C1989" s="85">
        <v>17</v>
      </c>
      <c r="D1989" s="85">
        <v>46618256</v>
      </c>
      <c r="E1989" s="85">
        <v>46623441</v>
      </c>
      <c r="F1989" s="85">
        <v>0</v>
      </c>
      <c r="G1989" s="85">
        <v>0</v>
      </c>
      <c r="H1989" s="85" t="s">
        <v>2325</v>
      </c>
    </row>
    <row r="1990" spans="1:8">
      <c r="A1990" s="85" t="s">
        <v>4458</v>
      </c>
      <c r="B1990" s="85" t="s">
        <v>4459</v>
      </c>
      <c r="C1990" s="85">
        <v>17</v>
      </c>
      <c r="D1990" s="85">
        <v>54188319</v>
      </c>
      <c r="E1990" s="85">
        <v>54589020</v>
      </c>
      <c r="F1990" s="85">
        <v>0</v>
      </c>
      <c r="G1990" s="85">
        <v>0</v>
      </c>
      <c r="H1990" s="85" t="s">
        <v>2325</v>
      </c>
    </row>
    <row r="1991" spans="1:8">
      <c r="A1991" s="85" t="s">
        <v>4460</v>
      </c>
      <c r="B1991" s="85" t="s">
        <v>4459</v>
      </c>
      <c r="C1991" s="85">
        <v>17</v>
      </c>
      <c r="D1991" s="85">
        <v>54671060</v>
      </c>
      <c r="E1991" s="85">
        <v>54672951</v>
      </c>
      <c r="F1991" s="85">
        <v>0</v>
      </c>
      <c r="G1991" s="85">
        <v>0</v>
      </c>
      <c r="H1991" s="85" t="s">
        <v>2325</v>
      </c>
    </row>
    <row r="1992" spans="1:8">
      <c r="A1992" s="85" t="s">
        <v>4461</v>
      </c>
      <c r="B1992" s="85" t="s">
        <v>4459</v>
      </c>
      <c r="C1992" s="85">
        <v>17</v>
      </c>
      <c r="D1992" s="85">
        <v>54869274</v>
      </c>
      <c r="E1992" s="85">
        <v>54916134</v>
      </c>
      <c r="F1992" s="85">
        <v>0</v>
      </c>
      <c r="G1992" s="85">
        <v>0</v>
      </c>
      <c r="H1992" s="85" t="s">
        <v>2325</v>
      </c>
    </row>
    <row r="1993" spans="1:8">
      <c r="A1993" s="85" t="s">
        <v>4462</v>
      </c>
      <c r="B1993" s="85" t="s">
        <v>4459</v>
      </c>
      <c r="C1993" s="85">
        <v>17</v>
      </c>
      <c r="D1993" s="85">
        <v>54911460</v>
      </c>
      <c r="E1993" s="85">
        <v>54946036</v>
      </c>
      <c r="F1993" s="85">
        <v>0</v>
      </c>
      <c r="G1993" s="85">
        <v>0</v>
      </c>
      <c r="H1993" s="85" t="s">
        <v>2325</v>
      </c>
    </row>
    <row r="1994" spans="1:8">
      <c r="A1994" s="85" t="s">
        <v>4463</v>
      </c>
      <c r="B1994" s="85" t="s">
        <v>4459</v>
      </c>
      <c r="C1994" s="85">
        <v>17</v>
      </c>
      <c r="D1994" s="85">
        <v>55055466</v>
      </c>
      <c r="E1994" s="85">
        <v>55084129</v>
      </c>
      <c r="F1994" s="85">
        <v>0</v>
      </c>
      <c r="G1994" s="85">
        <v>0</v>
      </c>
      <c r="H1994" s="85" t="s">
        <v>2325</v>
      </c>
    </row>
    <row r="1995" spans="1:8">
      <c r="A1995" s="85" t="s">
        <v>4464</v>
      </c>
      <c r="B1995" s="85" t="s">
        <v>4459</v>
      </c>
      <c r="C1995" s="85">
        <v>17</v>
      </c>
      <c r="D1995" s="85">
        <v>55162453</v>
      </c>
      <c r="E1995" s="85">
        <v>55198710</v>
      </c>
      <c r="F1995" s="85">
        <v>0</v>
      </c>
      <c r="G1995" s="85">
        <v>0</v>
      </c>
      <c r="H1995" s="85" t="s">
        <v>2325</v>
      </c>
    </row>
    <row r="1996" spans="1:8">
      <c r="A1996" s="85" t="s">
        <v>4465</v>
      </c>
      <c r="B1996" s="85" t="s">
        <v>4459</v>
      </c>
      <c r="C1996" s="85">
        <v>17</v>
      </c>
      <c r="D1996" s="85">
        <v>55916842</v>
      </c>
      <c r="E1996" s="85">
        <v>55927417</v>
      </c>
      <c r="F1996" s="85">
        <v>0</v>
      </c>
      <c r="G1996" s="85">
        <v>4</v>
      </c>
      <c r="H1996" s="85" t="s">
        <v>2329</v>
      </c>
    </row>
    <row r="1997" spans="1:8">
      <c r="A1997" s="85" t="s">
        <v>4466</v>
      </c>
      <c r="B1997" s="85" t="s">
        <v>4459</v>
      </c>
      <c r="C1997" s="85">
        <v>17</v>
      </c>
      <c r="D1997" s="85">
        <v>55938604</v>
      </c>
      <c r="E1997" s="85">
        <v>56032684</v>
      </c>
      <c r="F1997" s="85">
        <v>0</v>
      </c>
      <c r="G1997" s="85">
        <v>0</v>
      </c>
      <c r="H1997" s="85" t="s">
        <v>2325</v>
      </c>
    </row>
    <row r="1998" spans="1:8">
      <c r="A1998" s="85" t="s">
        <v>4467</v>
      </c>
      <c r="B1998" s="85" t="s">
        <v>4459</v>
      </c>
      <c r="C1998" s="85">
        <v>17</v>
      </c>
      <c r="D1998" s="85">
        <v>56048910</v>
      </c>
      <c r="E1998" s="85">
        <v>56065620</v>
      </c>
      <c r="F1998" s="85">
        <v>0</v>
      </c>
      <c r="G1998" s="85">
        <v>0</v>
      </c>
      <c r="H1998" s="85" t="s">
        <v>2325</v>
      </c>
    </row>
    <row r="1999" spans="1:8">
      <c r="A1999" s="85" t="s">
        <v>4468</v>
      </c>
      <c r="B1999" s="85" t="s">
        <v>4459</v>
      </c>
      <c r="C1999" s="85">
        <v>17</v>
      </c>
      <c r="D1999" s="85">
        <v>56066399</v>
      </c>
      <c r="E1999" s="85">
        <v>56082614</v>
      </c>
      <c r="F1999" s="85">
        <v>0</v>
      </c>
      <c r="G1999" s="85">
        <v>0</v>
      </c>
      <c r="H1999" s="85" t="s">
        <v>2325</v>
      </c>
    </row>
    <row r="2000" spans="1:8">
      <c r="A2000" s="85" t="s">
        <v>4469</v>
      </c>
      <c r="B2000" s="85" t="s">
        <v>4459</v>
      </c>
      <c r="C2000" s="85">
        <v>17</v>
      </c>
      <c r="D2000" s="85">
        <v>56080721</v>
      </c>
      <c r="E2000" s="85">
        <v>56084707</v>
      </c>
      <c r="F2000" s="85">
        <v>0</v>
      </c>
      <c r="G2000" s="85">
        <v>0</v>
      </c>
      <c r="H2000" s="85" t="s">
        <v>2325</v>
      </c>
    </row>
    <row r="2001" spans="1:8">
      <c r="A2001" s="85" t="s">
        <v>4470</v>
      </c>
      <c r="B2001" s="85" t="s">
        <v>4459</v>
      </c>
      <c r="C2001" s="85">
        <v>17</v>
      </c>
      <c r="D2001" s="85">
        <v>56232494</v>
      </c>
      <c r="E2001" s="85">
        <v>56233517</v>
      </c>
      <c r="F2001" s="85">
        <v>0</v>
      </c>
      <c r="G2001" s="85">
        <v>0</v>
      </c>
      <c r="H2001" s="85" t="s">
        <v>2325</v>
      </c>
    </row>
    <row r="2002" spans="1:8">
      <c r="A2002" s="85" t="s">
        <v>4471</v>
      </c>
      <c r="B2002" s="85" t="s">
        <v>4459</v>
      </c>
      <c r="C2002" s="85">
        <v>17</v>
      </c>
      <c r="D2002" s="85">
        <v>56247017</v>
      </c>
      <c r="E2002" s="85">
        <v>56247940</v>
      </c>
      <c r="F2002" s="85">
        <v>0</v>
      </c>
      <c r="G2002" s="85">
        <v>0</v>
      </c>
      <c r="H2002" s="85" t="s">
        <v>2325</v>
      </c>
    </row>
    <row r="2003" spans="1:8">
      <c r="A2003" s="85" t="s">
        <v>4472</v>
      </c>
      <c r="B2003" s="85" t="s">
        <v>4459</v>
      </c>
      <c r="C2003" s="85">
        <v>17</v>
      </c>
      <c r="D2003" s="85">
        <v>56270098</v>
      </c>
      <c r="E2003" s="85">
        <v>56282535</v>
      </c>
      <c r="F2003" s="85">
        <v>0</v>
      </c>
      <c r="G2003" s="85">
        <v>2</v>
      </c>
      <c r="H2003" s="85" t="s">
        <v>2325</v>
      </c>
    </row>
    <row r="2004" spans="1:8">
      <c r="A2004" s="85" t="s">
        <v>4473</v>
      </c>
      <c r="B2004" s="85" t="s">
        <v>4459</v>
      </c>
      <c r="C2004" s="85">
        <v>17</v>
      </c>
      <c r="D2004" s="85">
        <v>56282803</v>
      </c>
      <c r="E2004" s="85">
        <v>56296966</v>
      </c>
      <c r="F2004" s="85">
        <v>0</v>
      </c>
      <c r="G2004" s="85">
        <v>0</v>
      </c>
      <c r="H2004" s="85" t="s">
        <v>2325</v>
      </c>
    </row>
    <row r="2005" spans="1:8">
      <c r="A2005" s="85" t="s">
        <v>4474</v>
      </c>
      <c r="B2005" s="85" t="s">
        <v>4459</v>
      </c>
      <c r="C2005" s="85">
        <v>17</v>
      </c>
      <c r="D2005" s="85">
        <v>56295909</v>
      </c>
      <c r="E2005" s="85">
        <v>56345879</v>
      </c>
      <c r="F2005" s="85">
        <v>0</v>
      </c>
      <c r="G2005" s="85">
        <v>0</v>
      </c>
      <c r="H2005" s="85" t="s">
        <v>2325</v>
      </c>
    </row>
    <row r="2006" spans="1:8">
      <c r="A2006" s="85" t="s">
        <v>4475</v>
      </c>
      <c r="B2006" s="85" t="s">
        <v>4459</v>
      </c>
      <c r="C2006" s="85">
        <v>17</v>
      </c>
      <c r="D2006" s="85">
        <v>56347217</v>
      </c>
      <c r="E2006" s="85">
        <v>56358296</v>
      </c>
      <c r="F2006" s="85">
        <v>0</v>
      </c>
      <c r="G2006" s="85">
        <v>0</v>
      </c>
      <c r="H2006" s="85" t="s">
        <v>2325</v>
      </c>
    </row>
    <row r="2007" spans="1:8">
      <c r="A2007" s="85" t="s">
        <v>4476</v>
      </c>
      <c r="B2007" s="85" t="s">
        <v>4459</v>
      </c>
      <c r="C2007" s="85">
        <v>17</v>
      </c>
      <c r="D2007" s="85">
        <v>56378592</v>
      </c>
      <c r="E2007" s="85">
        <v>56406152</v>
      </c>
      <c r="F2007" s="85">
        <v>0</v>
      </c>
      <c r="G2007" s="85">
        <v>244</v>
      </c>
      <c r="H2007" s="85" t="s">
        <v>2325</v>
      </c>
    </row>
    <row r="2008" spans="1:8">
      <c r="A2008" s="85" t="s">
        <v>4477</v>
      </c>
      <c r="B2008" s="85" t="s">
        <v>4459</v>
      </c>
      <c r="C2008" s="85">
        <v>17</v>
      </c>
      <c r="D2008" s="85">
        <v>56422539</v>
      </c>
      <c r="E2008" s="85">
        <v>56430454</v>
      </c>
      <c r="F2008" s="85">
        <v>0</v>
      </c>
      <c r="G2008" s="85">
        <v>244</v>
      </c>
      <c r="H2008" s="85" t="s">
        <v>2325</v>
      </c>
    </row>
    <row r="2009" spans="1:8">
      <c r="A2009" s="85" t="s">
        <v>4478</v>
      </c>
      <c r="B2009" s="85" t="s">
        <v>4459</v>
      </c>
      <c r="C2009" s="85">
        <v>17</v>
      </c>
      <c r="D2009" s="85">
        <v>56429861</v>
      </c>
      <c r="E2009" s="85">
        <v>56494956</v>
      </c>
      <c r="F2009" s="85">
        <v>21</v>
      </c>
      <c r="G2009" s="85">
        <v>0</v>
      </c>
      <c r="H2009" s="85" t="s">
        <v>2325</v>
      </c>
    </row>
    <row r="2010" spans="1:8">
      <c r="A2010" s="85" t="s">
        <v>4479</v>
      </c>
      <c r="B2010" s="85" t="s">
        <v>4459</v>
      </c>
      <c r="C2010" s="85">
        <v>17</v>
      </c>
      <c r="D2010" s="85">
        <v>56497528</v>
      </c>
      <c r="E2010" s="85">
        <v>56565745</v>
      </c>
      <c r="F2010" s="85">
        <v>20</v>
      </c>
      <c r="G2010" s="85">
        <v>0</v>
      </c>
      <c r="H2010" s="85" t="s">
        <v>2325</v>
      </c>
    </row>
    <row r="2011" spans="1:8">
      <c r="A2011" s="85" t="s">
        <v>4480</v>
      </c>
      <c r="B2011" s="85" t="s">
        <v>4459</v>
      </c>
      <c r="C2011" s="85">
        <v>17</v>
      </c>
      <c r="D2011" s="85">
        <v>56566898</v>
      </c>
      <c r="E2011" s="85">
        <v>56595266</v>
      </c>
      <c r="F2011" s="85">
        <v>15</v>
      </c>
      <c r="G2011" s="85">
        <v>241</v>
      </c>
      <c r="H2011" s="85" t="s">
        <v>2325</v>
      </c>
    </row>
    <row r="2012" spans="1:8">
      <c r="A2012" s="85" t="s">
        <v>4481</v>
      </c>
      <c r="B2012" s="85" t="s">
        <v>4459</v>
      </c>
      <c r="C2012" s="85">
        <v>17</v>
      </c>
      <c r="D2012" s="85">
        <v>56597611</v>
      </c>
      <c r="E2012" s="85">
        <v>56618179</v>
      </c>
      <c r="F2012" s="85">
        <v>20</v>
      </c>
      <c r="G2012" s="85">
        <v>12</v>
      </c>
      <c r="H2012" s="85" t="s">
        <v>2325</v>
      </c>
    </row>
    <row r="2013" spans="1:8">
      <c r="A2013" s="85" t="s">
        <v>4482</v>
      </c>
      <c r="B2013" s="85" t="s">
        <v>4459</v>
      </c>
      <c r="C2013" s="85">
        <v>17</v>
      </c>
      <c r="D2013" s="85">
        <v>56618948</v>
      </c>
      <c r="E2013" s="85">
        <v>56621729</v>
      </c>
      <c r="F2013" s="85">
        <v>12</v>
      </c>
      <c r="G2013" s="85">
        <v>0</v>
      </c>
      <c r="H2013" s="85" t="s">
        <v>2325</v>
      </c>
    </row>
    <row r="2014" spans="1:8">
      <c r="A2014" s="85" t="s">
        <v>4483</v>
      </c>
      <c r="B2014" s="85" t="s">
        <v>4459</v>
      </c>
      <c r="C2014" s="85">
        <v>17</v>
      </c>
      <c r="D2014" s="85">
        <v>56634039</v>
      </c>
      <c r="E2014" s="85">
        <v>56769416</v>
      </c>
      <c r="F2014" s="85">
        <v>66</v>
      </c>
      <c r="G2014" s="85">
        <v>244</v>
      </c>
      <c r="H2014" s="85" t="s">
        <v>2325</v>
      </c>
    </row>
    <row r="2015" spans="1:8">
      <c r="A2015" s="85" t="s">
        <v>4484</v>
      </c>
      <c r="B2015" s="85" t="s">
        <v>4459</v>
      </c>
      <c r="C2015" s="85">
        <v>17</v>
      </c>
      <c r="D2015" s="85">
        <v>56769934</v>
      </c>
      <c r="E2015" s="85">
        <v>56811703</v>
      </c>
      <c r="F2015" s="85">
        <v>21</v>
      </c>
      <c r="G2015" s="85">
        <v>244</v>
      </c>
      <c r="H2015" s="85" t="s">
        <v>2325</v>
      </c>
    </row>
    <row r="2016" spans="1:8">
      <c r="A2016" s="85" t="s">
        <v>4485</v>
      </c>
      <c r="B2016" s="85" t="s">
        <v>4459</v>
      </c>
      <c r="C2016" s="85">
        <v>17</v>
      </c>
      <c r="D2016" s="85">
        <v>56833230</v>
      </c>
      <c r="E2016" s="85">
        <v>57058983</v>
      </c>
      <c r="F2016" s="85">
        <v>101</v>
      </c>
      <c r="G2016" s="85">
        <v>236</v>
      </c>
      <c r="H2016" s="85" t="s">
        <v>2325</v>
      </c>
    </row>
    <row r="2017" spans="1:8">
      <c r="A2017" s="85" t="s">
        <v>4486</v>
      </c>
      <c r="B2017" s="85" t="s">
        <v>4459</v>
      </c>
      <c r="C2017" s="85">
        <v>17</v>
      </c>
      <c r="D2017" s="85">
        <v>57059999</v>
      </c>
      <c r="E2017" s="85">
        <v>57184282</v>
      </c>
      <c r="F2017" s="85">
        <v>40</v>
      </c>
      <c r="G2017" s="85">
        <v>244</v>
      </c>
      <c r="H2017" s="85" t="s">
        <v>2325</v>
      </c>
    </row>
    <row r="2018" spans="1:8">
      <c r="A2018" s="85" t="s">
        <v>4487</v>
      </c>
      <c r="B2018" s="85" t="s">
        <v>4459</v>
      </c>
      <c r="C2018" s="85">
        <v>17</v>
      </c>
      <c r="D2018" s="85">
        <v>57187312</v>
      </c>
      <c r="E2018" s="85">
        <v>57232630</v>
      </c>
      <c r="F2018" s="85">
        <v>16</v>
      </c>
      <c r="G2018" s="85">
        <v>244</v>
      </c>
      <c r="H2018" s="85" t="s">
        <v>2325</v>
      </c>
    </row>
    <row r="2019" spans="1:8">
      <c r="A2019" s="85" t="s">
        <v>4488</v>
      </c>
      <c r="B2019" s="85" t="s">
        <v>4459</v>
      </c>
      <c r="C2019" s="85">
        <v>17</v>
      </c>
      <c r="D2019" s="85">
        <v>57232860</v>
      </c>
      <c r="E2019" s="85">
        <v>57282066</v>
      </c>
      <c r="F2019" s="85">
        <v>1</v>
      </c>
      <c r="G2019" s="85">
        <v>237</v>
      </c>
      <c r="H2019" s="85" t="s">
        <v>2325</v>
      </c>
    </row>
    <row r="2020" spans="1:8">
      <c r="A2020" s="85" t="s">
        <v>4489</v>
      </c>
      <c r="B2020" s="85" t="s">
        <v>4459</v>
      </c>
      <c r="C2020" s="85">
        <v>17</v>
      </c>
      <c r="D2020" s="85">
        <v>57274927</v>
      </c>
      <c r="E2020" s="85">
        <v>57292587</v>
      </c>
      <c r="F2020" s="85">
        <v>0</v>
      </c>
      <c r="G2020" s="85">
        <v>0</v>
      </c>
      <c r="H2020" s="85" t="s">
        <v>2325</v>
      </c>
    </row>
    <row r="2021" spans="1:8">
      <c r="A2021" s="85" t="s">
        <v>4490</v>
      </c>
      <c r="B2021" s="85" t="s">
        <v>4459</v>
      </c>
      <c r="C2021" s="85">
        <v>17</v>
      </c>
      <c r="D2021" s="85">
        <v>57286761</v>
      </c>
      <c r="E2021" s="85">
        <v>57292608</v>
      </c>
      <c r="F2021" s="85">
        <v>0</v>
      </c>
      <c r="G2021" s="85">
        <v>244</v>
      </c>
      <c r="H2021" s="85" t="s">
        <v>2325</v>
      </c>
    </row>
    <row r="2022" spans="1:8">
      <c r="A2022" s="85" t="s">
        <v>4491</v>
      </c>
      <c r="B2022" s="85" t="s">
        <v>4459</v>
      </c>
      <c r="C2022" s="85">
        <v>17</v>
      </c>
      <c r="D2022" s="85">
        <v>57297828</v>
      </c>
      <c r="E2022" s="85">
        <v>57353328</v>
      </c>
      <c r="F2022" s="85">
        <v>0</v>
      </c>
      <c r="G2022" s="85">
        <v>0</v>
      </c>
      <c r="H2022" s="85" t="s">
        <v>2325</v>
      </c>
    </row>
    <row r="2023" spans="1:8">
      <c r="A2023" s="85" t="s">
        <v>4492</v>
      </c>
      <c r="B2023" s="85" t="s">
        <v>4459</v>
      </c>
      <c r="C2023" s="85">
        <v>17</v>
      </c>
      <c r="D2023" s="85">
        <v>57409050</v>
      </c>
      <c r="E2023" s="85">
        <v>57479090</v>
      </c>
      <c r="F2023" s="85">
        <v>0</v>
      </c>
      <c r="G2023" s="85">
        <v>235</v>
      </c>
      <c r="H2023" s="85" t="s">
        <v>2325</v>
      </c>
    </row>
    <row r="2024" spans="1:8">
      <c r="A2024" s="85" t="s">
        <v>4493</v>
      </c>
      <c r="B2024" s="85" t="s">
        <v>4459</v>
      </c>
      <c r="C2024" s="85">
        <v>17</v>
      </c>
      <c r="D2024" s="85">
        <v>57642886</v>
      </c>
      <c r="E2024" s="85">
        <v>57685706</v>
      </c>
      <c r="F2024" s="85">
        <v>0</v>
      </c>
      <c r="G2024" s="85">
        <v>0</v>
      </c>
      <c r="H2024" s="85" t="s">
        <v>2325</v>
      </c>
    </row>
    <row r="2025" spans="1:8">
      <c r="A2025" s="85" t="s">
        <v>4494</v>
      </c>
      <c r="B2025" s="85" t="s">
        <v>4459</v>
      </c>
      <c r="C2025" s="85">
        <v>17</v>
      </c>
      <c r="D2025" s="85">
        <v>57697219</v>
      </c>
      <c r="E2025" s="85">
        <v>57773671</v>
      </c>
      <c r="F2025" s="85">
        <v>0</v>
      </c>
      <c r="G2025" s="85">
        <v>1</v>
      </c>
      <c r="H2025" s="85" t="s">
        <v>2325</v>
      </c>
    </row>
    <row r="2026" spans="1:8">
      <c r="A2026" s="85" t="s">
        <v>4495</v>
      </c>
      <c r="B2026" s="85" t="s">
        <v>4459</v>
      </c>
      <c r="C2026" s="85">
        <v>17</v>
      </c>
      <c r="D2026" s="85">
        <v>57751997</v>
      </c>
      <c r="E2026" s="85">
        <v>57784987</v>
      </c>
      <c r="F2026" s="85">
        <v>0</v>
      </c>
      <c r="G2026" s="85">
        <v>0</v>
      </c>
      <c r="H2026" s="85" t="s">
        <v>2325</v>
      </c>
    </row>
    <row r="2027" spans="1:8">
      <c r="A2027" s="85" t="s">
        <v>4496</v>
      </c>
      <c r="B2027" s="85" t="s">
        <v>4459</v>
      </c>
      <c r="C2027" s="85">
        <v>17</v>
      </c>
      <c r="D2027" s="85">
        <v>57784553</v>
      </c>
      <c r="E2027" s="85">
        <v>57919616</v>
      </c>
      <c r="F2027" s="85">
        <v>0</v>
      </c>
      <c r="G2027" s="85">
        <v>0</v>
      </c>
      <c r="H2027" s="85" t="s">
        <v>2325</v>
      </c>
    </row>
    <row r="2028" spans="1:8">
      <c r="A2028" s="85" t="s">
        <v>4497</v>
      </c>
      <c r="B2028" s="85" t="s">
        <v>4459</v>
      </c>
      <c r="C2028" s="85">
        <v>17</v>
      </c>
      <c r="D2028" s="85">
        <v>58018269</v>
      </c>
      <c r="E2028" s="85">
        <v>58050462</v>
      </c>
      <c r="F2028" s="85">
        <v>0</v>
      </c>
      <c r="G2028" s="85">
        <v>0</v>
      </c>
      <c r="H2028" s="85" t="s">
        <v>2325</v>
      </c>
    </row>
    <row r="2029" spans="1:8">
      <c r="A2029" s="85" t="s">
        <v>4498</v>
      </c>
      <c r="B2029" s="85" t="s">
        <v>4459</v>
      </c>
      <c r="C2029" s="85">
        <v>17</v>
      </c>
      <c r="D2029" s="85">
        <v>58120555</v>
      </c>
      <c r="E2029" s="85">
        <v>58156292</v>
      </c>
      <c r="F2029" s="85">
        <v>0</v>
      </c>
      <c r="G2029" s="85">
        <v>0</v>
      </c>
      <c r="H2029" s="85" t="s">
        <v>2325</v>
      </c>
    </row>
    <row r="2030" spans="1:8">
      <c r="A2030" s="85" t="s">
        <v>4499</v>
      </c>
      <c r="B2030" s="85" t="s">
        <v>4459</v>
      </c>
      <c r="C2030" s="85">
        <v>17</v>
      </c>
      <c r="D2030" s="85">
        <v>58256455</v>
      </c>
      <c r="E2030" s="85">
        <v>58499831</v>
      </c>
      <c r="F2030" s="85">
        <v>0</v>
      </c>
      <c r="G2030" s="85">
        <v>0</v>
      </c>
      <c r="H2030" s="85" t="s">
        <v>2325</v>
      </c>
    </row>
    <row r="2031" spans="1:8">
      <c r="A2031" s="85" t="s">
        <v>4500</v>
      </c>
      <c r="B2031" s="85" t="s">
        <v>4406</v>
      </c>
      <c r="C2031" s="85">
        <v>17</v>
      </c>
      <c r="D2031" s="85">
        <v>62850430</v>
      </c>
      <c r="E2031" s="85">
        <v>62915598</v>
      </c>
      <c r="F2031" s="85">
        <v>0</v>
      </c>
      <c r="G2031" s="85">
        <v>3124</v>
      </c>
      <c r="H2031" s="85" t="s">
        <v>2329</v>
      </c>
    </row>
    <row r="2032" spans="1:8">
      <c r="A2032" s="85" t="s">
        <v>4501</v>
      </c>
      <c r="B2032" s="85" t="s">
        <v>4406</v>
      </c>
      <c r="C2032" s="85">
        <v>17</v>
      </c>
      <c r="D2032" s="85">
        <v>65987217</v>
      </c>
      <c r="E2032" s="85">
        <v>65989765</v>
      </c>
      <c r="F2032" s="85">
        <v>0</v>
      </c>
      <c r="G2032" s="85">
        <v>3152</v>
      </c>
      <c r="H2032" s="85" t="s">
        <v>2329</v>
      </c>
    </row>
    <row r="2033" spans="1:8">
      <c r="A2033" s="85" t="s">
        <v>4502</v>
      </c>
      <c r="B2033" s="85" t="s">
        <v>4503</v>
      </c>
      <c r="C2033" s="85">
        <v>18</v>
      </c>
      <c r="D2033" s="85">
        <v>5392383</v>
      </c>
      <c r="E2033" s="85">
        <v>5630699</v>
      </c>
      <c r="F2033" s="85">
        <v>0</v>
      </c>
      <c r="G2033" s="85">
        <v>0</v>
      </c>
      <c r="H2033" s="85" t="s">
        <v>2325</v>
      </c>
    </row>
    <row r="2034" spans="1:8">
      <c r="A2034" s="85" t="s">
        <v>4504</v>
      </c>
      <c r="B2034" s="85" t="s">
        <v>4503</v>
      </c>
      <c r="C2034" s="85">
        <v>18</v>
      </c>
      <c r="D2034" s="85">
        <v>5882071</v>
      </c>
      <c r="E2034" s="85">
        <v>5895954</v>
      </c>
      <c r="F2034" s="85">
        <v>7</v>
      </c>
      <c r="G2034" s="85">
        <v>0</v>
      </c>
      <c r="H2034" s="85" t="s">
        <v>2329</v>
      </c>
    </row>
    <row r="2035" spans="1:8">
      <c r="A2035" s="85" t="s">
        <v>4505</v>
      </c>
      <c r="B2035" s="85" t="s">
        <v>4503</v>
      </c>
      <c r="C2035" s="85">
        <v>18</v>
      </c>
      <c r="D2035" s="85">
        <v>5954705</v>
      </c>
      <c r="E2035" s="85">
        <v>6415236</v>
      </c>
      <c r="F2035" s="85">
        <v>0</v>
      </c>
      <c r="G2035" s="85">
        <v>0</v>
      </c>
      <c r="H2035" s="85" t="s">
        <v>2325</v>
      </c>
    </row>
    <row r="2036" spans="1:8">
      <c r="A2036" s="85" t="s">
        <v>4506</v>
      </c>
      <c r="B2036" s="85" t="s">
        <v>4503</v>
      </c>
      <c r="C2036" s="85">
        <v>18</v>
      </c>
      <c r="D2036" s="85">
        <v>6511415</v>
      </c>
      <c r="E2036" s="85">
        <v>6590652</v>
      </c>
      <c r="F2036" s="85">
        <v>0</v>
      </c>
      <c r="G2036" s="85">
        <v>0</v>
      </c>
      <c r="H2036" s="85" t="s">
        <v>2325</v>
      </c>
    </row>
    <row r="2037" spans="1:8">
      <c r="A2037" s="85" t="s">
        <v>4507</v>
      </c>
      <c r="B2037" s="85" t="s">
        <v>4503</v>
      </c>
      <c r="C2037" s="85">
        <v>18</v>
      </c>
      <c r="D2037" s="85">
        <v>6729717</v>
      </c>
      <c r="E2037" s="85">
        <v>6915715</v>
      </c>
      <c r="F2037" s="85">
        <v>0</v>
      </c>
      <c r="G2037" s="85">
        <v>0</v>
      </c>
      <c r="H2037" s="85" t="s">
        <v>2325</v>
      </c>
    </row>
    <row r="2038" spans="1:8">
      <c r="A2038" s="85" t="s">
        <v>4508</v>
      </c>
      <c r="B2038" s="85" t="s">
        <v>4509</v>
      </c>
      <c r="C2038" s="85">
        <v>18</v>
      </c>
      <c r="D2038" s="85">
        <v>22040593</v>
      </c>
      <c r="E2038" s="85">
        <v>22059921</v>
      </c>
      <c r="F2038" s="85">
        <v>0</v>
      </c>
      <c r="G2038" s="85">
        <v>0</v>
      </c>
      <c r="H2038" s="85" t="s">
        <v>2325</v>
      </c>
    </row>
    <row r="2039" spans="1:8">
      <c r="A2039" s="85" t="s">
        <v>4510</v>
      </c>
      <c r="B2039" s="85" t="s">
        <v>4509</v>
      </c>
      <c r="C2039" s="85">
        <v>18</v>
      </c>
      <c r="D2039" s="85">
        <v>22641890</v>
      </c>
      <c r="E2039" s="85">
        <v>22932154</v>
      </c>
      <c r="F2039" s="85">
        <v>11</v>
      </c>
      <c r="G2039" s="85">
        <v>0</v>
      </c>
      <c r="H2039" s="85" t="s">
        <v>2325</v>
      </c>
    </row>
    <row r="2040" spans="1:8">
      <c r="A2040" s="85" t="s">
        <v>4511</v>
      </c>
      <c r="B2040" s="85" t="s">
        <v>4509</v>
      </c>
      <c r="C2040" s="85">
        <v>18</v>
      </c>
      <c r="D2040" s="85">
        <v>23596578</v>
      </c>
      <c r="E2040" s="85">
        <v>23671181</v>
      </c>
      <c r="F2040" s="85">
        <v>0</v>
      </c>
      <c r="G2040" s="85">
        <v>0</v>
      </c>
      <c r="H2040" s="85" t="s">
        <v>2325</v>
      </c>
    </row>
    <row r="2041" spans="1:8">
      <c r="A2041" s="85" t="s">
        <v>4512</v>
      </c>
      <c r="B2041" s="85" t="s">
        <v>4513</v>
      </c>
      <c r="C2041" s="85">
        <v>18</v>
      </c>
      <c r="D2041" s="85">
        <v>25530930</v>
      </c>
      <c r="E2041" s="85">
        <v>25757410</v>
      </c>
      <c r="F2041" s="85">
        <v>33</v>
      </c>
      <c r="G2041" s="85">
        <v>116</v>
      </c>
      <c r="H2041" s="85" t="s">
        <v>2325</v>
      </c>
    </row>
    <row r="2042" spans="1:8">
      <c r="A2042" s="85" t="s">
        <v>4514</v>
      </c>
      <c r="B2042" s="85" t="s">
        <v>4515</v>
      </c>
      <c r="C2042" s="85">
        <v>18</v>
      </c>
      <c r="D2042" s="85">
        <v>28569974</v>
      </c>
      <c r="E2042" s="85">
        <v>28622781</v>
      </c>
      <c r="F2042" s="85">
        <v>0</v>
      </c>
      <c r="G2042" s="85">
        <v>0</v>
      </c>
      <c r="H2042" s="85" t="s">
        <v>2325</v>
      </c>
    </row>
    <row r="2043" spans="1:8">
      <c r="A2043" s="85" t="s">
        <v>4516</v>
      </c>
      <c r="B2043" s="85" t="s">
        <v>4517</v>
      </c>
      <c r="C2043" s="85">
        <v>18</v>
      </c>
      <c r="D2043" s="85">
        <v>28898052</v>
      </c>
      <c r="E2043" s="85">
        <v>28936992</v>
      </c>
      <c r="F2043" s="85">
        <v>0</v>
      </c>
      <c r="G2043" s="85">
        <v>0</v>
      </c>
      <c r="H2043" s="85" t="s">
        <v>2325</v>
      </c>
    </row>
    <row r="2044" spans="1:8">
      <c r="A2044" s="85" t="s">
        <v>4518</v>
      </c>
      <c r="B2044" s="85" t="s">
        <v>4517</v>
      </c>
      <c r="C2044" s="85">
        <v>18</v>
      </c>
      <c r="D2044" s="85">
        <v>28956740</v>
      </c>
      <c r="E2044" s="85">
        <v>28994875</v>
      </c>
      <c r="F2044" s="85">
        <v>0</v>
      </c>
      <c r="G2044" s="85">
        <v>0</v>
      </c>
      <c r="H2044" s="85" t="s">
        <v>2325</v>
      </c>
    </row>
    <row r="2045" spans="1:8">
      <c r="A2045" s="85" t="s">
        <v>4519</v>
      </c>
      <c r="B2045" s="85" t="s">
        <v>4517</v>
      </c>
      <c r="C2045" s="85">
        <v>18</v>
      </c>
      <c r="D2045" s="85">
        <v>29078006</v>
      </c>
      <c r="E2045" s="85">
        <v>29128971</v>
      </c>
      <c r="F2045" s="85">
        <v>0</v>
      </c>
      <c r="G2045" s="85">
        <v>0</v>
      </c>
      <c r="H2045" s="85" t="s">
        <v>2325</v>
      </c>
    </row>
    <row r="2046" spans="1:8">
      <c r="A2046" s="85" t="s">
        <v>4520</v>
      </c>
      <c r="B2046" s="85" t="s">
        <v>4521</v>
      </c>
      <c r="C2046" s="85">
        <v>18</v>
      </c>
      <c r="D2046" s="85">
        <v>29671818</v>
      </c>
      <c r="E2046" s="85">
        <v>29711524</v>
      </c>
      <c r="F2046" s="85">
        <v>0</v>
      </c>
      <c r="G2046" s="85">
        <v>0</v>
      </c>
      <c r="H2046" s="85" t="s">
        <v>2325</v>
      </c>
    </row>
    <row r="2047" spans="1:8">
      <c r="A2047" s="85" t="s">
        <v>4522</v>
      </c>
      <c r="B2047" s="85" t="s">
        <v>4521</v>
      </c>
      <c r="C2047" s="85">
        <v>18</v>
      </c>
      <c r="D2047" s="85">
        <v>29704840</v>
      </c>
      <c r="E2047" s="85">
        <v>30050447</v>
      </c>
      <c r="F2047" s="85">
        <v>0</v>
      </c>
      <c r="G2047" s="85">
        <v>0</v>
      </c>
      <c r="H2047" s="85" t="s">
        <v>2325</v>
      </c>
    </row>
    <row r="2048" spans="1:8">
      <c r="A2048" s="85" t="s">
        <v>4523</v>
      </c>
      <c r="B2048" s="85" t="s">
        <v>4521</v>
      </c>
      <c r="C2048" s="85">
        <v>18</v>
      </c>
      <c r="D2048" s="85">
        <v>29765032</v>
      </c>
      <c r="E2048" s="85">
        <v>29800367</v>
      </c>
      <c r="F2048" s="85">
        <v>0</v>
      </c>
      <c r="G2048" s="85">
        <v>0</v>
      </c>
      <c r="H2048" s="85" t="s">
        <v>2325</v>
      </c>
    </row>
    <row r="2049" spans="1:8">
      <c r="A2049" s="85" t="s">
        <v>4524</v>
      </c>
      <c r="B2049" s="85" t="s">
        <v>4521</v>
      </c>
      <c r="C2049" s="85">
        <v>18</v>
      </c>
      <c r="D2049" s="85">
        <v>30252634</v>
      </c>
      <c r="E2049" s="85">
        <v>30353025</v>
      </c>
      <c r="F2049" s="85">
        <v>0</v>
      </c>
      <c r="G2049" s="85">
        <v>0</v>
      </c>
      <c r="H2049" s="85" t="s">
        <v>2325</v>
      </c>
    </row>
    <row r="2050" spans="1:8">
      <c r="A2050" s="85" t="s">
        <v>4525</v>
      </c>
      <c r="B2050" s="85" t="s">
        <v>4521</v>
      </c>
      <c r="C2050" s="85">
        <v>18</v>
      </c>
      <c r="D2050" s="85">
        <v>30349758</v>
      </c>
      <c r="E2050" s="85">
        <v>30354376</v>
      </c>
      <c r="F2050" s="85">
        <v>0</v>
      </c>
      <c r="G2050" s="85">
        <v>0</v>
      </c>
      <c r="H2050" s="85" t="s">
        <v>2325</v>
      </c>
    </row>
    <row r="2051" spans="1:8">
      <c r="A2051" s="85" t="s">
        <v>4526</v>
      </c>
      <c r="B2051" s="85" t="s">
        <v>4521</v>
      </c>
      <c r="C2051" s="85">
        <v>18</v>
      </c>
      <c r="D2051" s="85">
        <v>30517366</v>
      </c>
      <c r="E2051" s="85">
        <v>31021065</v>
      </c>
      <c r="F2051" s="85">
        <v>0</v>
      </c>
      <c r="G2051" s="85">
        <v>0</v>
      </c>
      <c r="H2051" s="85" t="s">
        <v>2325</v>
      </c>
    </row>
    <row r="2052" spans="1:8">
      <c r="A2052" s="85" t="s">
        <v>4527</v>
      </c>
      <c r="B2052" s="85" t="s">
        <v>4521</v>
      </c>
      <c r="C2052" s="85">
        <v>18</v>
      </c>
      <c r="D2052" s="85">
        <v>31158579</v>
      </c>
      <c r="E2052" s="85">
        <v>31331156</v>
      </c>
      <c r="F2052" s="85">
        <v>90</v>
      </c>
      <c r="G2052" s="85">
        <v>0</v>
      </c>
      <c r="H2052" s="85" t="s">
        <v>2325</v>
      </c>
    </row>
    <row r="2053" spans="1:8">
      <c r="A2053" s="85" t="s">
        <v>4528</v>
      </c>
      <c r="B2053" s="85" t="s">
        <v>4521</v>
      </c>
      <c r="C2053" s="85">
        <v>18</v>
      </c>
      <c r="D2053" s="85">
        <v>31431064</v>
      </c>
      <c r="E2053" s="85">
        <v>31804916</v>
      </c>
      <c r="F2053" s="85">
        <v>0</v>
      </c>
      <c r="G2053" s="85">
        <v>0</v>
      </c>
      <c r="H2053" s="85" t="s">
        <v>2325</v>
      </c>
    </row>
    <row r="2054" spans="1:8">
      <c r="A2054" s="85" t="s">
        <v>4529</v>
      </c>
      <c r="B2054" s="85" t="s">
        <v>4521</v>
      </c>
      <c r="C2054" s="85">
        <v>18</v>
      </c>
      <c r="D2054" s="85">
        <v>32073254</v>
      </c>
      <c r="E2054" s="85">
        <v>32471808</v>
      </c>
      <c r="F2054" s="85">
        <v>0</v>
      </c>
      <c r="G2054" s="85">
        <v>0</v>
      </c>
      <c r="H2054" s="85" t="s">
        <v>2325</v>
      </c>
    </row>
    <row r="2055" spans="1:8">
      <c r="A2055" s="85" t="s">
        <v>4530</v>
      </c>
      <c r="B2055" s="85" t="s">
        <v>4521</v>
      </c>
      <c r="C2055" s="85">
        <v>18</v>
      </c>
      <c r="D2055" s="85">
        <v>32556892</v>
      </c>
      <c r="E2055" s="85">
        <v>32723434</v>
      </c>
      <c r="F2055" s="85">
        <v>0</v>
      </c>
      <c r="G2055" s="85">
        <v>0</v>
      </c>
      <c r="H2055" s="85" t="s">
        <v>2325</v>
      </c>
    </row>
    <row r="2056" spans="1:8">
      <c r="A2056" s="85" t="s">
        <v>4531</v>
      </c>
      <c r="B2056" s="85" t="s">
        <v>4532</v>
      </c>
      <c r="C2056" s="85">
        <v>18</v>
      </c>
      <c r="D2056" s="85">
        <v>34359987</v>
      </c>
      <c r="E2056" s="85">
        <v>34409158</v>
      </c>
      <c r="F2056" s="85">
        <v>0</v>
      </c>
      <c r="G2056" s="85">
        <v>1</v>
      </c>
      <c r="H2056" s="85" t="s">
        <v>2329</v>
      </c>
    </row>
    <row r="2057" spans="1:8">
      <c r="A2057" s="85" t="s">
        <v>4533</v>
      </c>
      <c r="B2057" s="85" t="s">
        <v>4532</v>
      </c>
      <c r="C2057" s="85">
        <v>18</v>
      </c>
      <c r="D2057" s="85">
        <v>34823010</v>
      </c>
      <c r="E2057" s="85">
        <v>35146000</v>
      </c>
      <c r="F2057" s="85">
        <v>48</v>
      </c>
      <c r="G2057" s="85">
        <v>0</v>
      </c>
      <c r="H2057" s="85" t="s">
        <v>2325</v>
      </c>
    </row>
    <row r="2058" spans="1:8">
      <c r="A2058" s="85" t="s">
        <v>4534</v>
      </c>
      <c r="B2058" s="85" t="s">
        <v>4535</v>
      </c>
      <c r="C2058" s="85">
        <v>18</v>
      </c>
      <c r="D2058" s="85">
        <v>39535171</v>
      </c>
      <c r="E2058" s="85">
        <v>39667794</v>
      </c>
      <c r="F2058" s="85">
        <v>0</v>
      </c>
      <c r="G2058" s="85">
        <v>0</v>
      </c>
      <c r="H2058" s="85" t="s">
        <v>2325</v>
      </c>
    </row>
    <row r="2059" spans="1:8">
      <c r="A2059" s="85" t="s">
        <v>4536</v>
      </c>
      <c r="B2059" s="85" t="s">
        <v>4535</v>
      </c>
      <c r="C2059" s="85">
        <v>18</v>
      </c>
      <c r="D2059" s="85">
        <v>40847843</v>
      </c>
      <c r="E2059" s="85">
        <v>40857615</v>
      </c>
      <c r="F2059" s="85">
        <v>0</v>
      </c>
      <c r="G2059" s="85">
        <v>0</v>
      </c>
      <c r="H2059" s="85" t="s">
        <v>2325</v>
      </c>
    </row>
    <row r="2060" spans="1:8">
      <c r="A2060" s="85" t="s">
        <v>4537</v>
      </c>
      <c r="B2060" s="85" t="s">
        <v>4538</v>
      </c>
      <c r="C2060" s="85">
        <v>18</v>
      </c>
      <c r="D2060" s="85">
        <v>48086448</v>
      </c>
      <c r="E2060" s="85">
        <v>48258194</v>
      </c>
      <c r="F2060" s="85">
        <v>0</v>
      </c>
      <c r="G2060" s="85">
        <v>0</v>
      </c>
      <c r="H2060" s="85" t="s">
        <v>2325</v>
      </c>
    </row>
    <row r="2061" spans="1:8">
      <c r="A2061" s="85" t="s">
        <v>4539</v>
      </c>
      <c r="B2061" s="85" t="s">
        <v>4538</v>
      </c>
      <c r="C2061" s="85">
        <v>18</v>
      </c>
      <c r="D2061" s="85">
        <v>48324574</v>
      </c>
      <c r="E2061" s="85">
        <v>48351772</v>
      </c>
      <c r="F2061" s="85">
        <v>0</v>
      </c>
      <c r="G2061" s="85">
        <v>0</v>
      </c>
      <c r="H2061" s="85" t="s">
        <v>2325</v>
      </c>
    </row>
    <row r="2062" spans="1:8">
      <c r="A2062" s="85" t="s">
        <v>4540</v>
      </c>
      <c r="B2062" s="85" t="s">
        <v>4538</v>
      </c>
      <c r="C2062" s="85">
        <v>18</v>
      </c>
      <c r="D2062" s="85">
        <v>48405419</v>
      </c>
      <c r="E2062" s="85">
        <v>48474691</v>
      </c>
      <c r="F2062" s="85">
        <v>0</v>
      </c>
      <c r="G2062" s="85">
        <v>0</v>
      </c>
      <c r="H2062" s="85" t="s">
        <v>2325</v>
      </c>
    </row>
    <row r="2063" spans="1:8">
      <c r="A2063" s="85" t="s">
        <v>4541</v>
      </c>
      <c r="B2063" s="85" t="s">
        <v>4538</v>
      </c>
      <c r="C2063" s="85">
        <v>18</v>
      </c>
      <c r="D2063" s="85">
        <v>48494361</v>
      </c>
      <c r="E2063" s="85">
        <v>48514491</v>
      </c>
      <c r="F2063" s="85">
        <v>0</v>
      </c>
      <c r="G2063" s="85">
        <v>0</v>
      </c>
      <c r="H2063" s="85" t="s">
        <v>2325</v>
      </c>
    </row>
    <row r="2064" spans="1:8">
      <c r="A2064" s="85" t="s">
        <v>4542</v>
      </c>
      <c r="B2064" s="85" t="s">
        <v>4538</v>
      </c>
      <c r="C2064" s="85">
        <v>18</v>
      </c>
      <c r="D2064" s="85">
        <v>48494389</v>
      </c>
      <c r="E2064" s="85">
        <v>48584514</v>
      </c>
      <c r="F2064" s="85">
        <v>0</v>
      </c>
      <c r="G2064" s="85">
        <v>0</v>
      </c>
      <c r="H2064" s="85" t="s">
        <v>2325</v>
      </c>
    </row>
    <row r="2065" spans="1:8">
      <c r="A2065" s="85" t="s">
        <v>4543</v>
      </c>
      <c r="B2065" s="85" t="s">
        <v>4538</v>
      </c>
      <c r="C2065" s="85">
        <v>18</v>
      </c>
      <c r="D2065" s="85">
        <v>48494410</v>
      </c>
      <c r="E2065" s="85">
        <v>48611415</v>
      </c>
      <c r="F2065" s="85">
        <v>0</v>
      </c>
      <c r="G2065" s="85">
        <v>0</v>
      </c>
      <c r="H2065" s="85" t="s">
        <v>2325</v>
      </c>
    </row>
    <row r="2066" spans="1:8">
      <c r="A2066" s="85" t="s">
        <v>4544</v>
      </c>
      <c r="B2066" s="85" t="s">
        <v>4538</v>
      </c>
      <c r="C2066" s="85">
        <v>18</v>
      </c>
      <c r="D2066" s="85">
        <v>48700920</v>
      </c>
      <c r="E2066" s="85">
        <v>48744674</v>
      </c>
      <c r="F2066" s="85">
        <v>0</v>
      </c>
      <c r="G2066" s="85">
        <v>0</v>
      </c>
      <c r="H2066" s="85" t="s">
        <v>2325</v>
      </c>
    </row>
    <row r="2067" spans="1:8">
      <c r="A2067" s="85" t="s">
        <v>4545</v>
      </c>
      <c r="B2067" s="85" t="s">
        <v>4538</v>
      </c>
      <c r="C2067" s="85">
        <v>18</v>
      </c>
      <c r="D2067" s="85">
        <v>49866542</v>
      </c>
      <c r="E2067" s="85">
        <v>51057784</v>
      </c>
      <c r="F2067" s="85">
        <v>821</v>
      </c>
      <c r="G2067" s="85">
        <v>257</v>
      </c>
      <c r="H2067" s="85" t="s">
        <v>2325</v>
      </c>
    </row>
    <row r="2068" spans="1:8">
      <c r="A2068" s="85" t="s">
        <v>4546</v>
      </c>
      <c r="B2068" s="85" t="s">
        <v>4538</v>
      </c>
      <c r="C2068" s="85">
        <v>18</v>
      </c>
      <c r="D2068" s="85">
        <v>51679079</v>
      </c>
      <c r="E2068" s="85">
        <v>51751158</v>
      </c>
      <c r="F2068" s="85">
        <v>0</v>
      </c>
      <c r="G2068" s="85">
        <v>0</v>
      </c>
      <c r="H2068" s="85" t="s">
        <v>2325</v>
      </c>
    </row>
    <row r="2069" spans="1:8">
      <c r="A2069" s="85" t="s">
        <v>4547</v>
      </c>
      <c r="B2069" s="85" t="s">
        <v>4548</v>
      </c>
      <c r="C2069" s="85">
        <v>18</v>
      </c>
      <c r="D2069" s="85">
        <v>51795774</v>
      </c>
      <c r="E2069" s="85">
        <v>51847636</v>
      </c>
      <c r="F2069" s="85">
        <v>0</v>
      </c>
      <c r="G2069" s="85">
        <v>4</v>
      </c>
      <c r="H2069" s="85" t="s">
        <v>2325</v>
      </c>
    </row>
    <row r="2070" spans="1:8">
      <c r="A2070" s="85" t="s">
        <v>4549</v>
      </c>
      <c r="B2070" s="85" t="s">
        <v>4548</v>
      </c>
      <c r="C2070" s="85">
        <v>18</v>
      </c>
      <c r="D2070" s="85">
        <v>51850728</v>
      </c>
      <c r="E2070" s="85">
        <v>51884334</v>
      </c>
      <c r="F2070" s="85">
        <v>0</v>
      </c>
      <c r="G2070" s="85">
        <v>0</v>
      </c>
      <c r="H2070" s="85" t="s">
        <v>2325</v>
      </c>
    </row>
    <row r="2071" spans="1:8">
      <c r="A2071" s="85" t="s">
        <v>4550</v>
      </c>
      <c r="B2071" s="85" t="s">
        <v>4548</v>
      </c>
      <c r="C2071" s="85">
        <v>18</v>
      </c>
      <c r="D2071" s="85">
        <v>51884287</v>
      </c>
      <c r="E2071" s="85">
        <v>51911588</v>
      </c>
      <c r="F2071" s="85">
        <v>0</v>
      </c>
      <c r="G2071" s="85">
        <v>0</v>
      </c>
      <c r="H2071" s="85" t="s">
        <v>2325</v>
      </c>
    </row>
    <row r="2072" spans="1:8">
      <c r="A2072" s="85" t="s">
        <v>4551</v>
      </c>
      <c r="B2072" s="85" t="s">
        <v>4552</v>
      </c>
      <c r="C2072" s="85">
        <v>18</v>
      </c>
      <c r="D2072" s="85">
        <v>52254988</v>
      </c>
      <c r="E2072" s="85">
        <v>52266724</v>
      </c>
      <c r="F2072" s="85">
        <v>0</v>
      </c>
      <c r="G2072" s="85">
        <v>0</v>
      </c>
      <c r="H2072" s="85" t="s">
        <v>2325</v>
      </c>
    </row>
    <row r="2073" spans="1:8">
      <c r="A2073" s="85" t="s">
        <v>4553</v>
      </c>
      <c r="B2073" s="85" t="s">
        <v>4552</v>
      </c>
      <c r="C2073" s="85">
        <v>18</v>
      </c>
      <c r="D2073" s="85">
        <v>52385091</v>
      </c>
      <c r="E2073" s="85">
        <v>52562747</v>
      </c>
      <c r="F2073" s="85">
        <v>10</v>
      </c>
      <c r="G2073" s="85">
        <v>28</v>
      </c>
      <c r="H2073" s="85" t="s">
        <v>2325</v>
      </c>
    </row>
    <row r="2074" spans="1:8">
      <c r="A2074" s="85" t="s">
        <v>4554</v>
      </c>
      <c r="B2074" s="85" t="s">
        <v>4548</v>
      </c>
      <c r="C2074" s="85">
        <v>18</v>
      </c>
      <c r="D2074" s="85">
        <v>52568740</v>
      </c>
      <c r="E2074" s="85">
        <v>52626739</v>
      </c>
      <c r="F2074" s="85">
        <v>0</v>
      </c>
      <c r="G2074" s="85">
        <v>10</v>
      </c>
      <c r="H2074" s="85" t="s">
        <v>2325</v>
      </c>
    </row>
    <row r="2075" spans="1:8">
      <c r="A2075" s="85" t="s">
        <v>4555</v>
      </c>
      <c r="B2075" s="85" t="s">
        <v>4552</v>
      </c>
      <c r="C2075" s="85">
        <v>18</v>
      </c>
      <c r="D2075" s="85">
        <v>52889562</v>
      </c>
      <c r="E2075" s="85">
        <v>53332018</v>
      </c>
      <c r="F2075" s="85">
        <v>73</v>
      </c>
      <c r="G2075" s="85">
        <v>0</v>
      </c>
      <c r="H2075" s="85" t="s">
        <v>2325</v>
      </c>
    </row>
    <row r="2076" spans="1:8">
      <c r="A2076" s="85" t="s">
        <v>4556</v>
      </c>
      <c r="B2076" s="85" t="s">
        <v>4552</v>
      </c>
      <c r="C2076" s="85">
        <v>18</v>
      </c>
      <c r="D2076" s="85">
        <v>54264439</v>
      </c>
      <c r="E2076" s="85">
        <v>54318831</v>
      </c>
      <c r="F2076" s="85">
        <v>0</v>
      </c>
      <c r="G2076" s="85">
        <v>8</v>
      </c>
      <c r="H2076" s="85" t="s">
        <v>2325</v>
      </c>
    </row>
    <row r="2077" spans="1:8">
      <c r="A2077" s="85" t="s">
        <v>4557</v>
      </c>
      <c r="B2077" s="85" t="s">
        <v>4552</v>
      </c>
      <c r="C2077" s="85">
        <v>18</v>
      </c>
      <c r="D2077" s="85">
        <v>54318574</v>
      </c>
      <c r="E2077" s="85">
        <v>54698828</v>
      </c>
      <c r="F2077" s="85">
        <v>0</v>
      </c>
      <c r="G2077" s="85">
        <v>5</v>
      </c>
      <c r="H2077" s="85" t="s">
        <v>2325</v>
      </c>
    </row>
    <row r="2078" spans="1:8">
      <c r="A2078" s="85" t="s">
        <v>4558</v>
      </c>
      <c r="B2078" s="85" t="s">
        <v>4552</v>
      </c>
      <c r="C2078" s="85">
        <v>18</v>
      </c>
      <c r="D2078" s="85">
        <v>55102917</v>
      </c>
      <c r="E2078" s="85">
        <v>55158529</v>
      </c>
      <c r="F2078" s="85">
        <v>0</v>
      </c>
      <c r="G2078" s="85">
        <v>0</v>
      </c>
      <c r="H2078" s="85" t="s">
        <v>2325</v>
      </c>
    </row>
    <row r="2079" spans="1:8">
      <c r="A2079" s="85" t="s">
        <v>4559</v>
      </c>
      <c r="B2079" s="85" t="s">
        <v>4552</v>
      </c>
      <c r="C2079" s="85">
        <v>18</v>
      </c>
      <c r="D2079" s="85">
        <v>55267888</v>
      </c>
      <c r="E2079" s="85">
        <v>55289445</v>
      </c>
      <c r="F2079" s="85">
        <v>0</v>
      </c>
      <c r="G2079" s="85">
        <v>0</v>
      </c>
      <c r="H2079" s="85" t="s">
        <v>2325</v>
      </c>
    </row>
    <row r="2080" spans="1:8">
      <c r="A2080" s="85" t="s">
        <v>4560</v>
      </c>
      <c r="B2080" s="85" t="s">
        <v>4552</v>
      </c>
      <c r="C2080" s="85">
        <v>18</v>
      </c>
      <c r="D2080" s="85">
        <v>55711599</v>
      </c>
      <c r="E2080" s="85">
        <v>56068772</v>
      </c>
      <c r="F2080" s="85">
        <v>0</v>
      </c>
      <c r="G2080" s="85">
        <v>0</v>
      </c>
      <c r="H2080" s="85" t="s">
        <v>2325</v>
      </c>
    </row>
    <row r="2081" spans="1:8">
      <c r="A2081" s="85" t="s">
        <v>4561</v>
      </c>
      <c r="B2081" s="85" t="s">
        <v>4562</v>
      </c>
      <c r="C2081" s="85">
        <v>18</v>
      </c>
      <c r="D2081" s="85">
        <v>74962505</v>
      </c>
      <c r="E2081" s="85">
        <v>74980858</v>
      </c>
      <c r="F2081" s="85">
        <v>0</v>
      </c>
      <c r="G2081" s="85">
        <v>0</v>
      </c>
      <c r="H2081" s="85" t="s">
        <v>2325</v>
      </c>
    </row>
    <row r="2082" spans="1:8">
      <c r="A2082" s="85" t="s">
        <v>4563</v>
      </c>
      <c r="B2082" s="85" t="s">
        <v>4562</v>
      </c>
      <c r="C2082" s="85">
        <v>18</v>
      </c>
      <c r="D2082" s="85">
        <v>76740275</v>
      </c>
      <c r="E2082" s="85">
        <v>76762677</v>
      </c>
      <c r="F2082" s="85">
        <v>0</v>
      </c>
      <c r="G2082" s="85">
        <v>0</v>
      </c>
      <c r="H2082" s="85" t="s">
        <v>2325</v>
      </c>
    </row>
    <row r="2083" spans="1:8">
      <c r="A2083" s="85" t="s">
        <v>4564</v>
      </c>
      <c r="B2083" s="85" t="s">
        <v>4565</v>
      </c>
      <c r="C2083" s="85">
        <v>19</v>
      </c>
      <c r="D2083" s="85">
        <v>4641386</v>
      </c>
      <c r="E2083" s="85">
        <v>4670382</v>
      </c>
      <c r="F2083" s="85">
        <v>0</v>
      </c>
      <c r="G2083" s="85">
        <v>0</v>
      </c>
      <c r="H2083" s="85" t="s">
        <v>2325</v>
      </c>
    </row>
    <row r="2084" spans="1:8">
      <c r="A2084" s="85" t="s">
        <v>4566</v>
      </c>
      <c r="B2084" s="85" t="s">
        <v>4565</v>
      </c>
      <c r="C2084" s="85">
        <v>19</v>
      </c>
      <c r="D2084" s="85">
        <v>4815944</v>
      </c>
      <c r="E2084" s="85">
        <v>4831716</v>
      </c>
      <c r="F2084" s="85">
        <v>0</v>
      </c>
      <c r="G2084" s="85">
        <v>0</v>
      </c>
      <c r="H2084" s="85" t="s">
        <v>2325</v>
      </c>
    </row>
    <row r="2085" spans="1:8">
      <c r="A2085" s="85" t="s">
        <v>4567</v>
      </c>
      <c r="B2085" s="85" t="s">
        <v>4565</v>
      </c>
      <c r="C2085" s="85">
        <v>19</v>
      </c>
      <c r="D2085" s="85">
        <v>4838353</v>
      </c>
      <c r="E2085" s="85">
        <v>4867780</v>
      </c>
      <c r="F2085" s="85">
        <v>0</v>
      </c>
      <c r="G2085" s="85">
        <v>0</v>
      </c>
      <c r="H2085" s="85" t="s">
        <v>2325</v>
      </c>
    </row>
    <row r="2086" spans="1:8">
      <c r="A2086" s="85" t="s">
        <v>4568</v>
      </c>
      <c r="B2086" s="85" t="s">
        <v>4565</v>
      </c>
      <c r="C2086" s="85">
        <v>19</v>
      </c>
      <c r="D2086" s="85">
        <v>4890449</v>
      </c>
      <c r="E2086" s="85">
        <v>4902879</v>
      </c>
      <c r="F2086" s="85">
        <v>0</v>
      </c>
      <c r="G2086" s="85">
        <v>0</v>
      </c>
      <c r="H2086" s="85" t="s">
        <v>2325</v>
      </c>
    </row>
    <row r="2087" spans="1:8">
      <c r="A2087" s="85" t="s">
        <v>4569</v>
      </c>
      <c r="B2087" s="85" t="s">
        <v>4565</v>
      </c>
      <c r="C2087" s="85">
        <v>19</v>
      </c>
      <c r="D2087" s="85">
        <v>4969125</v>
      </c>
      <c r="E2087" s="85">
        <v>5153606</v>
      </c>
      <c r="F2087" s="85">
        <v>12</v>
      </c>
      <c r="G2087" s="85">
        <v>13</v>
      </c>
      <c r="H2087" s="85" t="s">
        <v>2325</v>
      </c>
    </row>
    <row r="2088" spans="1:8">
      <c r="A2088" s="85" t="s">
        <v>4570</v>
      </c>
      <c r="B2088" s="85" t="s">
        <v>4565</v>
      </c>
      <c r="C2088" s="85">
        <v>19</v>
      </c>
      <c r="D2088" s="85">
        <v>5158506</v>
      </c>
      <c r="E2088" s="85">
        <v>5340814</v>
      </c>
      <c r="F2088" s="85">
        <v>0</v>
      </c>
      <c r="G2088" s="85">
        <v>0</v>
      </c>
      <c r="H2088" s="85" t="s">
        <v>2325</v>
      </c>
    </row>
    <row r="2089" spans="1:8">
      <c r="A2089" s="85" t="s">
        <v>4571</v>
      </c>
      <c r="B2089" s="85" t="s">
        <v>4565</v>
      </c>
      <c r="C2089" s="85">
        <v>19</v>
      </c>
      <c r="D2089" s="85">
        <v>5587010</v>
      </c>
      <c r="E2089" s="85">
        <v>5624057</v>
      </c>
      <c r="F2089" s="85">
        <v>0</v>
      </c>
      <c r="G2089" s="85">
        <v>0</v>
      </c>
      <c r="H2089" s="85" t="s">
        <v>2325</v>
      </c>
    </row>
    <row r="2090" spans="1:8">
      <c r="A2090" s="85" t="s">
        <v>4572</v>
      </c>
      <c r="B2090" s="85" t="s">
        <v>4565</v>
      </c>
      <c r="C2090" s="85">
        <v>19</v>
      </c>
      <c r="D2090" s="85">
        <v>5623046</v>
      </c>
      <c r="E2090" s="85">
        <v>5668489</v>
      </c>
      <c r="F2090" s="85">
        <v>0</v>
      </c>
      <c r="G2090" s="85">
        <v>0</v>
      </c>
      <c r="H2090" s="85" t="s">
        <v>2325</v>
      </c>
    </row>
    <row r="2091" spans="1:8">
      <c r="A2091" s="85" t="s">
        <v>4573</v>
      </c>
      <c r="B2091" s="85" t="s">
        <v>4565</v>
      </c>
      <c r="C2091" s="85">
        <v>19</v>
      </c>
      <c r="D2091" s="85">
        <v>5674958</v>
      </c>
      <c r="E2091" s="85">
        <v>5691887</v>
      </c>
      <c r="F2091" s="85">
        <v>0</v>
      </c>
      <c r="G2091" s="85">
        <v>0</v>
      </c>
      <c r="H2091" s="85" t="s">
        <v>2325</v>
      </c>
    </row>
    <row r="2092" spans="1:8">
      <c r="A2092" s="85" t="s">
        <v>4574</v>
      </c>
      <c r="B2092" s="85" t="s">
        <v>4565</v>
      </c>
      <c r="C2092" s="85">
        <v>19</v>
      </c>
      <c r="D2092" s="85">
        <v>5782971</v>
      </c>
      <c r="E2092" s="85">
        <v>5784776</v>
      </c>
      <c r="F2092" s="85">
        <v>0</v>
      </c>
      <c r="G2092" s="85">
        <v>8</v>
      </c>
      <c r="H2092" s="85" t="s">
        <v>2329</v>
      </c>
    </row>
    <row r="2093" spans="1:8">
      <c r="A2093" s="85" t="s">
        <v>4575</v>
      </c>
      <c r="B2093" s="85" t="s">
        <v>4576</v>
      </c>
      <c r="C2093" s="85">
        <v>19</v>
      </c>
      <c r="D2093" s="85">
        <v>5865837</v>
      </c>
      <c r="E2093" s="85">
        <v>5903798</v>
      </c>
      <c r="F2093" s="85">
        <v>0</v>
      </c>
      <c r="G2093" s="85">
        <v>0</v>
      </c>
      <c r="H2093" s="85" t="s">
        <v>2325</v>
      </c>
    </row>
    <row r="2094" spans="1:8">
      <c r="A2094" s="85" t="s">
        <v>4577</v>
      </c>
      <c r="B2094" s="85" t="s">
        <v>4576</v>
      </c>
      <c r="C2094" s="85">
        <v>19</v>
      </c>
      <c r="D2094" s="85">
        <v>5866182</v>
      </c>
      <c r="E2094" s="85">
        <v>5903798</v>
      </c>
      <c r="F2094" s="85">
        <v>0</v>
      </c>
      <c r="G2094" s="85">
        <v>0</v>
      </c>
      <c r="H2094" s="85" t="s">
        <v>2325</v>
      </c>
    </row>
    <row r="2095" spans="1:8">
      <c r="A2095" s="85" t="s">
        <v>4578</v>
      </c>
      <c r="B2095" s="85" t="s">
        <v>4576</v>
      </c>
      <c r="C2095" s="85">
        <v>19</v>
      </c>
      <c r="D2095" s="85">
        <v>5891287</v>
      </c>
      <c r="E2095" s="85">
        <v>5904017</v>
      </c>
      <c r="F2095" s="85">
        <v>0</v>
      </c>
      <c r="G2095" s="85">
        <v>0</v>
      </c>
      <c r="H2095" s="85" t="s">
        <v>2325</v>
      </c>
    </row>
    <row r="2096" spans="1:8">
      <c r="A2096" s="85" t="s">
        <v>4579</v>
      </c>
      <c r="B2096" s="85" t="s">
        <v>4576</v>
      </c>
      <c r="C2096" s="85">
        <v>19</v>
      </c>
      <c r="D2096" s="85">
        <v>5904852</v>
      </c>
      <c r="E2096" s="85">
        <v>5914718</v>
      </c>
      <c r="F2096" s="85">
        <v>0</v>
      </c>
      <c r="G2096" s="85">
        <v>0</v>
      </c>
      <c r="H2096" s="85" t="s">
        <v>2325</v>
      </c>
    </row>
    <row r="2097" spans="1:8">
      <c r="A2097" s="85" t="s">
        <v>4580</v>
      </c>
      <c r="B2097" s="85" t="s">
        <v>4576</v>
      </c>
      <c r="C2097" s="85">
        <v>19</v>
      </c>
      <c r="D2097" s="85">
        <v>5904869</v>
      </c>
      <c r="E2097" s="85">
        <v>5910864</v>
      </c>
      <c r="F2097" s="85">
        <v>0</v>
      </c>
      <c r="G2097" s="85">
        <v>0</v>
      </c>
      <c r="H2097" s="85" t="s">
        <v>2325</v>
      </c>
    </row>
    <row r="2098" spans="1:8">
      <c r="A2098" s="85" t="s">
        <v>4581</v>
      </c>
      <c r="B2098" s="85" t="s">
        <v>4576</v>
      </c>
      <c r="C2098" s="85">
        <v>19</v>
      </c>
      <c r="D2098" s="85">
        <v>5916150</v>
      </c>
      <c r="E2098" s="85">
        <v>5978153</v>
      </c>
      <c r="F2098" s="85">
        <v>0</v>
      </c>
      <c r="G2098" s="85">
        <v>0</v>
      </c>
      <c r="H2098" s="85" t="s">
        <v>2325</v>
      </c>
    </row>
    <row r="2099" spans="1:8">
      <c r="A2099" s="85" t="s">
        <v>4582</v>
      </c>
      <c r="B2099" s="85" t="s">
        <v>4576</v>
      </c>
      <c r="C2099" s="85">
        <v>19</v>
      </c>
      <c r="D2099" s="85">
        <v>5993175</v>
      </c>
      <c r="E2099" s="85">
        <v>6199583</v>
      </c>
      <c r="F2099" s="85">
        <v>0</v>
      </c>
      <c r="G2099" s="85">
        <v>0</v>
      </c>
      <c r="H2099" s="85" t="s">
        <v>2325</v>
      </c>
    </row>
    <row r="2100" spans="1:8">
      <c r="A2100" s="85" t="s">
        <v>4583</v>
      </c>
      <c r="B2100" s="85" t="s">
        <v>4576</v>
      </c>
      <c r="C2100" s="85">
        <v>19</v>
      </c>
      <c r="D2100" s="85">
        <v>6135258</v>
      </c>
      <c r="E2100" s="85">
        <v>6193112</v>
      </c>
      <c r="F2100" s="85">
        <v>0</v>
      </c>
      <c r="G2100" s="85">
        <v>0</v>
      </c>
      <c r="H2100" s="85" t="s">
        <v>2325</v>
      </c>
    </row>
    <row r="2101" spans="1:8">
      <c r="A2101" s="85" t="s">
        <v>4584</v>
      </c>
      <c r="B2101" s="85" t="s">
        <v>4576</v>
      </c>
      <c r="C2101" s="85">
        <v>19</v>
      </c>
      <c r="D2101" s="85">
        <v>6212966</v>
      </c>
      <c r="E2101" s="85">
        <v>6279959</v>
      </c>
      <c r="F2101" s="85">
        <v>33</v>
      </c>
      <c r="G2101" s="85">
        <v>25</v>
      </c>
      <c r="H2101" s="85" t="s">
        <v>2325</v>
      </c>
    </row>
    <row r="2102" spans="1:8">
      <c r="A2102" s="85" t="s">
        <v>4585</v>
      </c>
      <c r="B2102" s="85" t="s">
        <v>4576</v>
      </c>
      <c r="C2102" s="85">
        <v>19</v>
      </c>
      <c r="D2102" s="85">
        <v>6436090</v>
      </c>
      <c r="E2102" s="85">
        <v>6465214</v>
      </c>
      <c r="F2102" s="85">
        <v>0</v>
      </c>
      <c r="G2102" s="85">
        <v>0</v>
      </c>
      <c r="H2102" s="85" t="s">
        <v>2325</v>
      </c>
    </row>
    <row r="2103" spans="1:8">
      <c r="A2103" s="85" t="s">
        <v>4586</v>
      </c>
      <c r="B2103" s="85" t="s">
        <v>4576</v>
      </c>
      <c r="C2103" s="85">
        <v>19</v>
      </c>
      <c r="D2103" s="85">
        <v>6463788</v>
      </c>
      <c r="E2103" s="85">
        <v>6467232</v>
      </c>
      <c r="F2103" s="85">
        <v>0</v>
      </c>
      <c r="G2103" s="85">
        <v>0</v>
      </c>
      <c r="H2103" s="85" t="s">
        <v>2325</v>
      </c>
    </row>
    <row r="2104" spans="1:8">
      <c r="A2104" s="85" t="s">
        <v>4587</v>
      </c>
      <c r="B2104" s="85" t="s">
        <v>4576</v>
      </c>
      <c r="C2104" s="85">
        <v>19</v>
      </c>
      <c r="D2104" s="85">
        <v>6583194</v>
      </c>
      <c r="E2104" s="85">
        <v>6604114</v>
      </c>
      <c r="F2104" s="85">
        <v>0</v>
      </c>
      <c r="G2104" s="85">
        <v>0</v>
      </c>
      <c r="H2104" s="85" t="s">
        <v>2325</v>
      </c>
    </row>
    <row r="2105" spans="1:8">
      <c r="A2105" s="85" t="s">
        <v>4588</v>
      </c>
      <c r="B2105" s="85" t="s">
        <v>4589</v>
      </c>
      <c r="C2105" s="85">
        <v>19</v>
      </c>
      <c r="D2105" s="85">
        <v>6887577</v>
      </c>
      <c r="E2105" s="85">
        <v>6940470</v>
      </c>
      <c r="F2105" s="85">
        <v>0</v>
      </c>
      <c r="G2105" s="85">
        <v>0</v>
      </c>
      <c r="H2105" s="85" t="s">
        <v>2325</v>
      </c>
    </row>
    <row r="2106" spans="1:8">
      <c r="A2106" s="85" t="s">
        <v>4590</v>
      </c>
      <c r="B2106" s="85" t="s">
        <v>4576</v>
      </c>
      <c r="C2106" s="85">
        <v>19</v>
      </c>
      <c r="D2106" s="85">
        <v>7112266</v>
      </c>
      <c r="E2106" s="85">
        <v>7294045</v>
      </c>
      <c r="F2106" s="85">
        <v>0</v>
      </c>
      <c r="G2106" s="85">
        <v>0</v>
      </c>
      <c r="H2106" s="85" t="s">
        <v>2325</v>
      </c>
    </row>
    <row r="2107" spans="1:8">
      <c r="A2107" s="85" t="s">
        <v>4591</v>
      </c>
      <c r="B2107" s="85" t="s">
        <v>4576</v>
      </c>
      <c r="C2107" s="85">
        <v>19</v>
      </c>
      <c r="D2107" s="85">
        <v>7571938</v>
      </c>
      <c r="E2107" s="85">
        <v>7584508</v>
      </c>
      <c r="F2107" s="85">
        <v>0</v>
      </c>
      <c r="G2107" s="85">
        <v>0</v>
      </c>
      <c r="H2107" s="85" t="s">
        <v>2325</v>
      </c>
    </row>
    <row r="2108" spans="1:8">
      <c r="A2108" s="85" t="s">
        <v>4592</v>
      </c>
      <c r="B2108" s="85" t="s">
        <v>4576</v>
      </c>
      <c r="C2108" s="85">
        <v>19</v>
      </c>
      <c r="D2108" s="85">
        <v>7580178</v>
      </c>
      <c r="E2108" s="85">
        <v>7585912</v>
      </c>
      <c r="F2108" s="85">
        <v>0</v>
      </c>
      <c r="G2108" s="85">
        <v>0</v>
      </c>
      <c r="H2108" s="85" t="s">
        <v>2325</v>
      </c>
    </row>
    <row r="2109" spans="1:8">
      <c r="A2109" s="85" t="s">
        <v>4593</v>
      </c>
      <c r="B2109" s="85" t="s">
        <v>4576</v>
      </c>
      <c r="C2109" s="85">
        <v>19</v>
      </c>
      <c r="D2109" s="85">
        <v>7753644</v>
      </c>
      <c r="E2109" s="85">
        <v>7767032</v>
      </c>
      <c r="F2109" s="85">
        <v>0</v>
      </c>
      <c r="G2109" s="85">
        <v>0</v>
      </c>
      <c r="H2109" s="85" t="s">
        <v>2325</v>
      </c>
    </row>
    <row r="2110" spans="1:8">
      <c r="A2110" s="85" t="s">
        <v>4594</v>
      </c>
      <c r="B2110" s="85" t="s">
        <v>4595</v>
      </c>
      <c r="C2110" s="85">
        <v>19</v>
      </c>
      <c r="D2110" s="85">
        <v>8509651</v>
      </c>
      <c r="E2110" s="85">
        <v>8553998</v>
      </c>
      <c r="F2110" s="85">
        <v>0</v>
      </c>
      <c r="G2110" s="85">
        <v>0</v>
      </c>
      <c r="H2110" s="85" t="s">
        <v>2325</v>
      </c>
    </row>
    <row r="2111" spans="1:8">
      <c r="A2111" s="85" t="s">
        <v>4596</v>
      </c>
      <c r="B2111" s="85" t="s">
        <v>4595</v>
      </c>
      <c r="C2111" s="85">
        <v>19</v>
      </c>
      <c r="D2111" s="85">
        <v>8920380</v>
      </c>
      <c r="E2111" s="85">
        <v>8943004</v>
      </c>
      <c r="F2111" s="85">
        <v>0</v>
      </c>
      <c r="G2111" s="85">
        <v>0</v>
      </c>
      <c r="H2111" s="85" t="s">
        <v>2325</v>
      </c>
    </row>
    <row r="2112" spans="1:8">
      <c r="A2112" s="85" t="s">
        <v>4597</v>
      </c>
      <c r="B2112" s="85" t="s">
        <v>4595</v>
      </c>
      <c r="C2112" s="85">
        <v>19</v>
      </c>
      <c r="D2112" s="85">
        <v>8943074</v>
      </c>
      <c r="E2112" s="85">
        <v>8954016</v>
      </c>
      <c r="F2112" s="85">
        <v>0</v>
      </c>
      <c r="G2112" s="85">
        <v>0</v>
      </c>
      <c r="H2112" s="85" t="s">
        <v>2325</v>
      </c>
    </row>
    <row r="2113" spans="1:8">
      <c r="A2113" s="85" t="s">
        <v>4598</v>
      </c>
      <c r="B2113" s="85" t="s">
        <v>4595</v>
      </c>
      <c r="C2113" s="85">
        <v>19</v>
      </c>
      <c r="D2113" s="85">
        <v>8959520</v>
      </c>
      <c r="E2113" s="85">
        <v>9092018</v>
      </c>
      <c r="F2113" s="85">
        <v>0</v>
      </c>
      <c r="G2113" s="85">
        <v>0</v>
      </c>
      <c r="H2113" s="85" t="s">
        <v>2325</v>
      </c>
    </row>
    <row r="2114" spans="1:8">
      <c r="A2114" s="85" t="s">
        <v>4599</v>
      </c>
      <c r="B2114" s="85" t="s">
        <v>4595</v>
      </c>
      <c r="C2114" s="85">
        <v>19</v>
      </c>
      <c r="D2114" s="85">
        <v>9203855</v>
      </c>
      <c r="E2114" s="85">
        <v>9204889</v>
      </c>
      <c r="F2114" s="85">
        <v>0</v>
      </c>
      <c r="G2114" s="85">
        <v>0</v>
      </c>
      <c r="H2114" s="85" t="s">
        <v>2325</v>
      </c>
    </row>
    <row r="2115" spans="1:8">
      <c r="A2115" s="85" t="s">
        <v>4600</v>
      </c>
      <c r="B2115" s="85" t="s">
        <v>4595</v>
      </c>
      <c r="C2115" s="85">
        <v>19</v>
      </c>
      <c r="D2115" s="85">
        <v>9212945</v>
      </c>
      <c r="E2115" s="85">
        <v>9213982</v>
      </c>
      <c r="F2115" s="85">
        <v>0</v>
      </c>
      <c r="G2115" s="85">
        <v>0</v>
      </c>
      <c r="H2115" s="85" t="s">
        <v>2325</v>
      </c>
    </row>
    <row r="2116" spans="1:8">
      <c r="A2116" s="85" t="s">
        <v>4601</v>
      </c>
      <c r="B2116" s="85" t="s">
        <v>4595</v>
      </c>
      <c r="C2116" s="85">
        <v>19</v>
      </c>
      <c r="D2116" s="85">
        <v>9225274</v>
      </c>
      <c r="E2116" s="85">
        <v>9226439</v>
      </c>
      <c r="F2116" s="85">
        <v>0</v>
      </c>
      <c r="G2116" s="85">
        <v>0</v>
      </c>
      <c r="H2116" s="85" t="s">
        <v>2325</v>
      </c>
    </row>
    <row r="2117" spans="1:8">
      <c r="A2117" s="85" t="s">
        <v>4602</v>
      </c>
      <c r="B2117" s="85" t="s">
        <v>4595</v>
      </c>
      <c r="C2117" s="85">
        <v>19</v>
      </c>
      <c r="D2117" s="85">
        <v>9236688</v>
      </c>
      <c r="E2117" s="85">
        <v>9237626</v>
      </c>
      <c r="F2117" s="85">
        <v>0</v>
      </c>
      <c r="G2117" s="85">
        <v>0</v>
      </c>
      <c r="H2117" s="85" t="s">
        <v>2325</v>
      </c>
    </row>
    <row r="2118" spans="1:8">
      <c r="A2118" s="85" t="s">
        <v>4603</v>
      </c>
      <c r="B2118" s="85" t="s">
        <v>4595</v>
      </c>
      <c r="C2118" s="85">
        <v>19</v>
      </c>
      <c r="D2118" s="85">
        <v>9251056</v>
      </c>
      <c r="E2118" s="85">
        <v>9274100</v>
      </c>
      <c r="F2118" s="85">
        <v>0</v>
      </c>
      <c r="G2118" s="85">
        <v>0</v>
      </c>
      <c r="H2118" s="85" t="s">
        <v>2325</v>
      </c>
    </row>
    <row r="2119" spans="1:8">
      <c r="A2119" s="85" t="s">
        <v>4604</v>
      </c>
      <c r="B2119" s="85" t="s">
        <v>4595</v>
      </c>
      <c r="C2119" s="85">
        <v>19</v>
      </c>
      <c r="D2119" s="85">
        <v>9324526</v>
      </c>
      <c r="E2119" s="85">
        <v>9325542</v>
      </c>
      <c r="F2119" s="85">
        <v>0</v>
      </c>
      <c r="G2119" s="85">
        <v>0</v>
      </c>
      <c r="H2119" s="85" t="s">
        <v>2325</v>
      </c>
    </row>
    <row r="2120" spans="1:8">
      <c r="A2120" s="85" t="s">
        <v>4605</v>
      </c>
      <c r="B2120" s="85" t="s">
        <v>4595</v>
      </c>
      <c r="C2120" s="85">
        <v>19</v>
      </c>
      <c r="D2120" s="85">
        <v>9361606</v>
      </c>
      <c r="E2120" s="85">
        <v>9362820</v>
      </c>
      <c r="F2120" s="85">
        <v>0</v>
      </c>
      <c r="G2120" s="85">
        <v>0</v>
      </c>
      <c r="H2120" s="85" t="s">
        <v>2325</v>
      </c>
    </row>
    <row r="2121" spans="1:8">
      <c r="A2121" s="85" t="s">
        <v>4606</v>
      </c>
      <c r="B2121" s="85" t="s">
        <v>4595</v>
      </c>
      <c r="C2121" s="85">
        <v>19</v>
      </c>
      <c r="D2121" s="85">
        <v>9404951</v>
      </c>
      <c r="E2121" s="85">
        <v>9420514</v>
      </c>
      <c r="F2121" s="85">
        <v>0</v>
      </c>
      <c r="G2121" s="85">
        <v>0</v>
      </c>
      <c r="H2121" s="85" t="s">
        <v>2325</v>
      </c>
    </row>
    <row r="2122" spans="1:8">
      <c r="A2122" s="85" t="s">
        <v>4607</v>
      </c>
      <c r="B2122" s="85" t="s">
        <v>4595</v>
      </c>
      <c r="C2122" s="85">
        <v>19</v>
      </c>
      <c r="D2122" s="85">
        <v>9434448</v>
      </c>
      <c r="E2122" s="85">
        <v>9461838</v>
      </c>
      <c r="F2122" s="85">
        <v>0</v>
      </c>
      <c r="G2122" s="85">
        <v>0</v>
      </c>
      <c r="H2122" s="85" t="s">
        <v>2325</v>
      </c>
    </row>
    <row r="2123" spans="1:8">
      <c r="A2123" s="85" t="s">
        <v>4608</v>
      </c>
      <c r="B2123" s="85" t="s">
        <v>4595</v>
      </c>
      <c r="C2123" s="85">
        <v>19</v>
      </c>
      <c r="D2123" s="85">
        <v>9434850</v>
      </c>
      <c r="E2123" s="85">
        <v>9493293</v>
      </c>
      <c r="F2123" s="85">
        <v>0</v>
      </c>
      <c r="G2123" s="85">
        <v>0</v>
      </c>
      <c r="H2123" s="85" t="s">
        <v>2325</v>
      </c>
    </row>
    <row r="2124" spans="1:8">
      <c r="A2124" s="85" t="s">
        <v>4609</v>
      </c>
      <c r="B2124" s="85" t="s">
        <v>4595</v>
      </c>
      <c r="C2124" s="85">
        <v>19</v>
      </c>
      <c r="D2124" s="85">
        <v>9435021</v>
      </c>
      <c r="E2124" s="85">
        <v>9493293</v>
      </c>
      <c r="F2124" s="85">
        <v>0</v>
      </c>
      <c r="G2124" s="85">
        <v>0</v>
      </c>
      <c r="H2124" s="85" t="s">
        <v>2325</v>
      </c>
    </row>
    <row r="2125" spans="1:8">
      <c r="A2125" s="85" t="s">
        <v>4610</v>
      </c>
      <c r="B2125" s="85" t="s">
        <v>4595</v>
      </c>
      <c r="C2125" s="85">
        <v>19</v>
      </c>
      <c r="D2125" s="85">
        <v>9523272</v>
      </c>
      <c r="E2125" s="85">
        <v>9546254</v>
      </c>
      <c r="F2125" s="85">
        <v>0</v>
      </c>
      <c r="G2125" s="85">
        <v>0</v>
      </c>
      <c r="H2125" s="85" t="s">
        <v>2325</v>
      </c>
    </row>
    <row r="2126" spans="1:8">
      <c r="A2126" s="85" t="s">
        <v>4611</v>
      </c>
      <c r="B2126" s="85" t="s">
        <v>4595</v>
      </c>
      <c r="C2126" s="85">
        <v>19</v>
      </c>
      <c r="D2126" s="85">
        <v>9577183</v>
      </c>
      <c r="E2126" s="85">
        <v>9609283</v>
      </c>
      <c r="F2126" s="85">
        <v>0</v>
      </c>
      <c r="G2126" s="85">
        <v>0</v>
      </c>
      <c r="H2126" s="85" t="s">
        <v>2325</v>
      </c>
    </row>
    <row r="2127" spans="1:8">
      <c r="A2127" s="85" t="s">
        <v>4612</v>
      </c>
      <c r="B2127" s="85" t="s">
        <v>4595</v>
      </c>
      <c r="C2127" s="85">
        <v>19</v>
      </c>
      <c r="D2127" s="85">
        <v>9671029</v>
      </c>
      <c r="E2127" s="85">
        <v>9695209</v>
      </c>
      <c r="F2127" s="85">
        <v>0</v>
      </c>
      <c r="G2127" s="85">
        <v>0</v>
      </c>
      <c r="H2127" s="85" t="s">
        <v>2325</v>
      </c>
    </row>
    <row r="2128" spans="1:8">
      <c r="A2128" s="85" t="s">
        <v>4613</v>
      </c>
      <c r="B2128" s="85" t="s">
        <v>4595</v>
      </c>
      <c r="C2128" s="85">
        <v>19</v>
      </c>
      <c r="D2128" s="85">
        <v>9715356</v>
      </c>
      <c r="E2128" s="85">
        <v>9732075</v>
      </c>
      <c r="F2128" s="85">
        <v>0</v>
      </c>
      <c r="G2128" s="85">
        <v>0</v>
      </c>
      <c r="H2128" s="85" t="s">
        <v>2325</v>
      </c>
    </row>
    <row r="2129" spans="1:8">
      <c r="A2129" s="85" t="s">
        <v>4614</v>
      </c>
      <c r="B2129" s="85" t="s">
        <v>4595</v>
      </c>
      <c r="C2129" s="85">
        <v>19</v>
      </c>
      <c r="D2129" s="85">
        <v>9731967</v>
      </c>
      <c r="E2129" s="85">
        <v>9756572</v>
      </c>
      <c r="F2129" s="85">
        <v>0</v>
      </c>
      <c r="G2129" s="85">
        <v>0</v>
      </c>
      <c r="H2129" s="85" t="s">
        <v>2325</v>
      </c>
    </row>
    <row r="2130" spans="1:8">
      <c r="A2130" s="85" t="s">
        <v>4615</v>
      </c>
      <c r="B2130" s="85" t="s">
        <v>4595</v>
      </c>
      <c r="C2130" s="85">
        <v>19</v>
      </c>
      <c r="D2130" s="85">
        <v>9759330</v>
      </c>
      <c r="E2130" s="85">
        <v>9785776</v>
      </c>
      <c r="F2130" s="85">
        <v>1</v>
      </c>
      <c r="G2130" s="85">
        <v>0</v>
      </c>
      <c r="H2130" s="85" t="s">
        <v>2329</v>
      </c>
    </row>
    <row r="2131" spans="1:8">
      <c r="A2131" s="85" t="s">
        <v>4616</v>
      </c>
      <c r="B2131" s="85" t="s">
        <v>4595</v>
      </c>
      <c r="C2131" s="85">
        <v>19</v>
      </c>
      <c r="D2131" s="85">
        <v>9800600</v>
      </c>
      <c r="E2131" s="85">
        <v>9811452</v>
      </c>
      <c r="F2131" s="85">
        <v>0</v>
      </c>
      <c r="G2131" s="85">
        <v>0</v>
      </c>
      <c r="H2131" s="85" t="s">
        <v>2325</v>
      </c>
    </row>
    <row r="2132" spans="1:8">
      <c r="A2132" s="85" t="s">
        <v>4617</v>
      </c>
      <c r="B2132" s="85" t="s">
        <v>4595</v>
      </c>
      <c r="C2132" s="85">
        <v>19</v>
      </c>
      <c r="D2132" s="85">
        <v>9862669</v>
      </c>
      <c r="E2132" s="85">
        <v>9903856</v>
      </c>
      <c r="F2132" s="85">
        <v>0</v>
      </c>
      <c r="G2132" s="85">
        <v>0</v>
      </c>
      <c r="H2132" s="85" t="s">
        <v>2325</v>
      </c>
    </row>
    <row r="2133" spans="1:8">
      <c r="A2133" s="85" t="s">
        <v>4618</v>
      </c>
      <c r="B2133" s="85" t="s">
        <v>4595</v>
      </c>
      <c r="C2133" s="85">
        <v>19</v>
      </c>
      <c r="D2133" s="85">
        <v>9964394</v>
      </c>
      <c r="E2133" s="85">
        <v>10047228</v>
      </c>
      <c r="F2133" s="85">
        <v>0</v>
      </c>
      <c r="G2133" s="85">
        <v>0</v>
      </c>
      <c r="H2133" s="85" t="s">
        <v>2325</v>
      </c>
    </row>
    <row r="2134" spans="1:8">
      <c r="A2134" s="85" t="s">
        <v>4619</v>
      </c>
      <c r="B2134" s="85" t="s">
        <v>4595</v>
      </c>
      <c r="C2134" s="85">
        <v>19</v>
      </c>
      <c r="D2134" s="85">
        <v>10225693</v>
      </c>
      <c r="E2134" s="85">
        <v>10230596</v>
      </c>
      <c r="F2134" s="85">
        <v>0</v>
      </c>
      <c r="G2134" s="85">
        <v>0</v>
      </c>
      <c r="H2134" s="85" t="s">
        <v>2325</v>
      </c>
    </row>
    <row r="2135" spans="1:8">
      <c r="A2135" s="85" t="s">
        <v>4620</v>
      </c>
      <c r="B2135" s="85" t="s">
        <v>4595</v>
      </c>
      <c r="C2135" s="85">
        <v>19</v>
      </c>
      <c r="D2135" s="85">
        <v>10362577</v>
      </c>
      <c r="E2135" s="85">
        <v>10370721</v>
      </c>
      <c r="F2135" s="85">
        <v>1</v>
      </c>
      <c r="G2135" s="85">
        <v>0</v>
      </c>
      <c r="H2135" s="85" t="s">
        <v>2329</v>
      </c>
    </row>
    <row r="2136" spans="1:8">
      <c r="A2136" s="85" t="s">
        <v>4621</v>
      </c>
      <c r="B2136" s="85" t="s">
        <v>4595</v>
      </c>
      <c r="C2136" s="85">
        <v>19</v>
      </c>
      <c r="D2136" s="85">
        <v>10397643</v>
      </c>
      <c r="E2136" s="85">
        <v>10399198</v>
      </c>
      <c r="F2136" s="85">
        <v>0</v>
      </c>
      <c r="G2136" s="85">
        <v>0</v>
      </c>
      <c r="H2136" s="85" t="s">
        <v>2325</v>
      </c>
    </row>
    <row r="2137" spans="1:8">
      <c r="A2137" s="85" t="s">
        <v>4622</v>
      </c>
      <c r="B2137" s="85" t="s">
        <v>4595</v>
      </c>
      <c r="C2137" s="85">
        <v>19</v>
      </c>
      <c r="D2137" s="85">
        <v>10461209</v>
      </c>
      <c r="E2137" s="85">
        <v>10491352</v>
      </c>
      <c r="F2137" s="85">
        <v>0</v>
      </c>
      <c r="G2137" s="85">
        <v>0</v>
      </c>
      <c r="H2137" s="85" t="s">
        <v>2325</v>
      </c>
    </row>
    <row r="2138" spans="1:8">
      <c r="A2138" s="85" t="s">
        <v>4623</v>
      </c>
      <c r="B2138" s="85" t="s">
        <v>4595</v>
      </c>
      <c r="C2138" s="85">
        <v>19</v>
      </c>
      <c r="D2138" s="85">
        <v>10623623</v>
      </c>
      <c r="E2138" s="85">
        <v>10628607</v>
      </c>
      <c r="F2138" s="85">
        <v>0</v>
      </c>
      <c r="G2138" s="85">
        <v>0</v>
      </c>
      <c r="H2138" s="85" t="s">
        <v>2325</v>
      </c>
    </row>
    <row r="2139" spans="1:8">
      <c r="A2139" s="85" t="s">
        <v>4624</v>
      </c>
      <c r="B2139" s="85" t="s">
        <v>4595</v>
      </c>
      <c r="C2139" s="85">
        <v>19</v>
      </c>
      <c r="D2139" s="85">
        <v>10683347</v>
      </c>
      <c r="E2139" s="85">
        <v>10697991</v>
      </c>
      <c r="F2139" s="85">
        <v>1</v>
      </c>
      <c r="G2139" s="85">
        <v>0</v>
      </c>
      <c r="H2139" s="85" t="s">
        <v>2329</v>
      </c>
    </row>
    <row r="2140" spans="1:8">
      <c r="A2140" s="85" t="s">
        <v>4625</v>
      </c>
      <c r="B2140" s="85" t="s">
        <v>4595</v>
      </c>
      <c r="C2140" s="85">
        <v>19</v>
      </c>
      <c r="D2140" s="85">
        <v>10713133</v>
      </c>
      <c r="E2140" s="85">
        <v>10755235</v>
      </c>
      <c r="F2140" s="85">
        <v>0</v>
      </c>
      <c r="G2140" s="85">
        <v>0</v>
      </c>
      <c r="H2140" s="85" t="s">
        <v>2325</v>
      </c>
    </row>
    <row r="2141" spans="1:8">
      <c r="A2141" s="85" t="s">
        <v>4626</v>
      </c>
      <c r="B2141" s="85" t="s">
        <v>4595</v>
      </c>
      <c r="C2141" s="85">
        <v>19</v>
      </c>
      <c r="D2141" s="85">
        <v>10751715</v>
      </c>
      <c r="E2141" s="85">
        <v>10752093</v>
      </c>
      <c r="F2141" s="85">
        <v>0</v>
      </c>
      <c r="G2141" s="85">
        <v>0</v>
      </c>
      <c r="H2141" s="85" t="s">
        <v>2325</v>
      </c>
    </row>
    <row r="2142" spans="1:8">
      <c r="A2142" s="85" t="s">
        <v>4627</v>
      </c>
      <c r="B2142" s="85" t="s">
        <v>4595</v>
      </c>
      <c r="C2142" s="85">
        <v>19</v>
      </c>
      <c r="D2142" s="85">
        <v>10764937</v>
      </c>
      <c r="E2142" s="85">
        <v>10803093</v>
      </c>
      <c r="F2142" s="85">
        <v>0</v>
      </c>
      <c r="G2142" s="85">
        <v>0</v>
      </c>
      <c r="H2142" s="85" t="s">
        <v>2325</v>
      </c>
    </row>
    <row r="2143" spans="1:8">
      <c r="A2143" s="85" t="s">
        <v>4628</v>
      </c>
      <c r="B2143" s="85" t="s">
        <v>4595</v>
      </c>
      <c r="C2143" s="85">
        <v>19</v>
      </c>
      <c r="D2143" s="85">
        <v>11577055</v>
      </c>
      <c r="E2143" s="85">
        <v>11616513</v>
      </c>
      <c r="F2143" s="85">
        <v>0</v>
      </c>
      <c r="G2143" s="85">
        <v>0</v>
      </c>
      <c r="H2143" s="85" t="s">
        <v>2325</v>
      </c>
    </row>
    <row r="2144" spans="1:8">
      <c r="A2144" s="85" t="s">
        <v>4629</v>
      </c>
      <c r="B2144" s="85" t="s">
        <v>4595</v>
      </c>
      <c r="C2144" s="85">
        <v>19</v>
      </c>
      <c r="D2144" s="85">
        <v>11594242</v>
      </c>
      <c r="E2144" s="85">
        <v>11616738</v>
      </c>
      <c r="F2144" s="85">
        <v>0</v>
      </c>
      <c r="G2144" s="85">
        <v>0</v>
      </c>
      <c r="H2144" s="85" t="s">
        <v>2325</v>
      </c>
    </row>
    <row r="2145" spans="1:8">
      <c r="A2145" s="85" t="s">
        <v>4630</v>
      </c>
      <c r="B2145" s="85" t="s">
        <v>4631</v>
      </c>
      <c r="C2145" s="85">
        <v>19</v>
      </c>
      <c r="D2145" s="85">
        <v>11959541</v>
      </c>
      <c r="E2145" s="85">
        <v>11994565</v>
      </c>
      <c r="F2145" s="85">
        <v>0</v>
      </c>
      <c r="G2145" s="85">
        <v>0</v>
      </c>
      <c r="H2145" s="85" t="s">
        <v>2325</v>
      </c>
    </row>
    <row r="2146" spans="1:8">
      <c r="A2146" s="85" t="s">
        <v>4632</v>
      </c>
      <c r="B2146" s="85" t="s">
        <v>4631</v>
      </c>
      <c r="C2146" s="85">
        <v>19</v>
      </c>
      <c r="D2146" s="85">
        <v>11998599</v>
      </c>
      <c r="E2146" s="85">
        <v>12025144</v>
      </c>
      <c r="F2146" s="85">
        <v>0</v>
      </c>
      <c r="G2146" s="85">
        <v>0</v>
      </c>
      <c r="H2146" s="85" t="s">
        <v>2325</v>
      </c>
    </row>
    <row r="2147" spans="1:8">
      <c r="A2147" s="85" t="s">
        <v>4633</v>
      </c>
      <c r="B2147" s="85" t="s">
        <v>4631</v>
      </c>
      <c r="C2147" s="85">
        <v>19</v>
      </c>
      <c r="D2147" s="85">
        <v>12936292</v>
      </c>
      <c r="E2147" s="85">
        <v>12946242</v>
      </c>
      <c r="F2147" s="85">
        <v>0</v>
      </c>
      <c r="G2147" s="85">
        <v>0</v>
      </c>
      <c r="H2147" s="85" t="s">
        <v>2325</v>
      </c>
    </row>
    <row r="2148" spans="1:8">
      <c r="A2148" s="85" t="s">
        <v>4634</v>
      </c>
      <c r="B2148" s="85" t="s">
        <v>4631</v>
      </c>
      <c r="C2148" s="85">
        <v>19</v>
      </c>
      <c r="D2148" s="85">
        <v>12944765</v>
      </c>
      <c r="E2148" s="85">
        <v>12985765</v>
      </c>
      <c r="F2148" s="85">
        <v>0</v>
      </c>
      <c r="G2148" s="85">
        <v>0</v>
      </c>
      <c r="H2148" s="85" t="s">
        <v>2325</v>
      </c>
    </row>
    <row r="2149" spans="1:8">
      <c r="A2149" s="85" t="s">
        <v>4635</v>
      </c>
      <c r="B2149" s="85" t="s">
        <v>4631</v>
      </c>
      <c r="C2149" s="85">
        <v>19</v>
      </c>
      <c r="D2149" s="85">
        <v>13001840</v>
      </c>
      <c r="E2149" s="85">
        <v>13025021</v>
      </c>
      <c r="F2149" s="85">
        <v>0</v>
      </c>
      <c r="G2149" s="85">
        <v>11</v>
      </c>
      <c r="H2149" s="85" t="s">
        <v>2329</v>
      </c>
    </row>
    <row r="2150" spans="1:8">
      <c r="A2150" s="85" t="s">
        <v>4636</v>
      </c>
      <c r="B2150" s="85" t="s">
        <v>4631</v>
      </c>
      <c r="C2150" s="85">
        <v>19</v>
      </c>
      <c r="D2150" s="85">
        <v>13033293</v>
      </c>
      <c r="E2150" s="85">
        <v>13044851</v>
      </c>
      <c r="F2150" s="85">
        <v>0</v>
      </c>
      <c r="G2150" s="85">
        <v>11</v>
      </c>
      <c r="H2150" s="85" t="s">
        <v>2329</v>
      </c>
    </row>
    <row r="2151" spans="1:8">
      <c r="A2151" s="85" t="s">
        <v>4637</v>
      </c>
      <c r="B2151" s="85" t="s">
        <v>4631</v>
      </c>
      <c r="C2151" s="85">
        <v>19</v>
      </c>
      <c r="D2151" s="85">
        <v>13049392</v>
      </c>
      <c r="E2151" s="85">
        <v>13055303</v>
      </c>
      <c r="F2151" s="85">
        <v>0</v>
      </c>
      <c r="G2151" s="85">
        <v>11</v>
      </c>
      <c r="H2151" s="85" t="s">
        <v>2329</v>
      </c>
    </row>
    <row r="2152" spans="1:8">
      <c r="A2152" s="85" t="s">
        <v>4638</v>
      </c>
      <c r="B2152" s="85" t="s">
        <v>4631</v>
      </c>
      <c r="C2152" s="85">
        <v>19</v>
      </c>
      <c r="D2152" s="85">
        <v>13075973</v>
      </c>
      <c r="E2152" s="85">
        <v>13085567</v>
      </c>
      <c r="F2152" s="85">
        <v>0</v>
      </c>
      <c r="G2152" s="85">
        <v>12</v>
      </c>
      <c r="H2152" s="85" t="s">
        <v>2329</v>
      </c>
    </row>
    <row r="2153" spans="1:8">
      <c r="A2153" s="85" t="s">
        <v>4639</v>
      </c>
      <c r="B2153" s="85" t="s">
        <v>4631</v>
      </c>
      <c r="C2153" s="85">
        <v>19</v>
      </c>
      <c r="D2153" s="85">
        <v>13106422</v>
      </c>
      <c r="E2153" s="85">
        <v>13209610</v>
      </c>
      <c r="F2153" s="85">
        <v>13</v>
      </c>
      <c r="G2153" s="85">
        <v>0</v>
      </c>
      <c r="H2153" s="85" t="s">
        <v>2325</v>
      </c>
    </row>
    <row r="2154" spans="1:8">
      <c r="A2154" s="85" t="s">
        <v>4640</v>
      </c>
      <c r="B2154" s="85" t="s">
        <v>4631</v>
      </c>
      <c r="C2154" s="85">
        <v>19</v>
      </c>
      <c r="D2154" s="85">
        <v>13209847</v>
      </c>
      <c r="E2154" s="85">
        <v>13213975</v>
      </c>
      <c r="F2154" s="85">
        <v>6</v>
      </c>
      <c r="G2154" s="85">
        <v>12</v>
      </c>
      <c r="H2154" s="85" t="s">
        <v>2329</v>
      </c>
    </row>
    <row r="2155" spans="1:8">
      <c r="A2155" s="85" t="s">
        <v>4641</v>
      </c>
      <c r="B2155" s="85" t="s">
        <v>4631</v>
      </c>
      <c r="C2155" s="85">
        <v>19</v>
      </c>
      <c r="D2155" s="85">
        <v>13215716</v>
      </c>
      <c r="E2155" s="85">
        <v>13228381</v>
      </c>
      <c r="F2155" s="85">
        <v>5</v>
      </c>
      <c r="G2155" s="85">
        <v>0</v>
      </c>
      <c r="H2155" s="85" t="s">
        <v>2329</v>
      </c>
    </row>
    <row r="2156" spans="1:8">
      <c r="A2156" s="85" t="s">
        <v>4642</v>
      </c>
      <c r="B2156" s="85" t="s">
        <v>4631</v>
      </c>
      <c r="C2156" s="85">
        <v>19</v>
      </c>
      <c r="D2156" s="85">
        <v>13254872</v>
      </c>
      <c r="E2156" s="85">
        <v>13261197</v>
      </c>
      <c r="F2156" s="85">
        <v>0</v>
      </c>
      <c r="G2156" s="85">
        <v>0</v>
      </c>
      <c r="H2156" s="85" t="s">
        <v>2325</v>
      </c>
    </row>
    <row r="2157" spans="1:8">
      <c r="A2157" s="85" t="s">
        <v>4643</v>
      </c>
      <c r="B2157" s="85" t="s">
        <v>4631</v>
      </c>
      <c r="C2157" s="85">
        <v>19</v>
      </c>
      <c r="D2157" s="85">
        <v>13261229</v>
      </c>
      <c r="E2157" s="85">
        <v>13265722</v>
      </c>
      <c r="F2157" s="85">
        <v>0</v>
      </c>
      <c r="G2157" s="85">
        <v>0</v>
      </c>
      <c r="H2157" s="85" t="s">
        <v>2325</v>
      </c>
    </row>
    <row r="2158" spans="1:8">
      <c r="A2158" s="85" t="s">
        <v>4644</v>
      </c>
      <c r="B2158" s="85" t="s">
        <v>4631</v>
      </c>
      <c r="C2158" s="85">
        <v>19</v>
      </c>
      <c r="D2158" s="85">
        <v>13842574</v>
      </c>
      <c r="E2158" s="85">
        <v>13874110</v>
      </c>
      <c r="F2158" s="85">
        <v>0</v>
      </c>
      <c r="G2158" s="85">
        <v>0</v>
      </c>
      <c r="H2158" s="85" t="s">
        <v>2325</v>
      </c>
    </row>
    <row r="2159" spans="1:8">
      <c r="A2159" s="85" t="s">
        <v>4645</v>
      </c>
      <c r="B2159" s="85" t="s">
        <v>4631</v>
      </c>
      <c r="C2159" s="85">
        <v>19</v>
      </c>
      <c r="D2159" s="85">
        <v>13875346</v>
      </c>
      <c r="E2159" s="85">
        <v>13885096</v>
      </c>
      <c r="F2159" s="85">
        <v>0</v>
      </c>
      <c r="G2159" s="85">
        <v>0</v>
      </c>
      <c r="H2159" s="85" t="s">
        <v>2325</v>
      </c>
    </row>
    <row r="2160" spans="1:8">
      <c r="A2160" s="85" t="s">
        <v>4646</v>
      </c>
      <c r="B2160" s="85" t="s">
        <v>4631</v>
      </c>
      <c r="C2160" s="85">
        <v>19</v>
      </c>
      <c r="D2160" s="85">
        <v>13993161</v>
      </c>
      <c r="E2160" s="85">
        <v>14017265</v>
      </c>
      <c r="F2160" s="85">
        <v>0</v>
      </c>
      <c r="G2160" s="85">
        <v>0</v>
      </c>
      <c r="H2160" s="85" t="s">
        <v>2325</v>
      </c>
    </row>
    <row r="2161" spans="1:8">
      <c r="A2161" s="85" t="s">
        <v>4647</v>
      </c>
      <c r="B2161" s="85" t="s">
        <v>4631</v>
      </c>
      <c r="C2161" s="85">
        <v>19</v>
      </c>
      <c r="D2161" s="85">
        <v>14017014</v>
      </c>
      <c r="E2161" s="85">
        <v>14041692</v>
      </c>
      <c r="F2161" s="85">
        <v>0</v>
      </c>
      <c r="G2161" s="85">
        <v>0</v>
      </c>
      <c r="H2161" s="85" t="s">
        <v>2325</v>
      </c>
    </row>
    <row r="2162" spans="1:8">
      <c r="A2162" s="85" t="s">
        <v>4648</v>
      </c>
      <c r="B2162" s="85" t="s">
        <v>4631</v>
      </c>
      <c r="C2162" s="85">
        <v>19</v>
      </c>
      <c r="D2162" s="85">
        <v>14164177</v>
      </c>
      <c r="E2162" s="85">
        <v>14169971</v>
      </c>
      <c r="F2162" s="85">
        <v>0</v>
      </c>
      <c r="G2162" s="85">
        <v>0</v>
      </c>
      <c r="H2162" s="85" t="s">
        <v>2325</v>
      </c>
    </row>
    <row r="2163" spans="1:8">
      <c r="A2163" s="85" t="s">
        <v>4649</v>
      </c>
      <c r="B2163" s="85" t="s">
        <v>4631</v>
      </c>
      <c r="C2163" s="85">
        <v>19</v>
      </c>
      <c r="D2163" s="85">
        <v>14183348</v>
      </c>
      <c r="E2163" s="85">
        <v>14185874</v>
      </c>
      <c r="F2163" s="85">
        <v>0</v>
      </c>
      <c r="G2163" s="85">
        <v>0</v>
      </c>
      <c r="H2163" s="85" t="s">
        <v>2325</v>
      </c>
    </row>
    <row r="2164" spans="1:8">
      <c r="A2164" s="85" t="s">
        <v>4650</v>
      </c>
      <c r="B2164" s="85" t="s">
        <v>4631</v>
      </c>
      <c r="C2164" s="85">
        <v>19</v>
      </c>
      <c r="D2164" s="85">
        <v>14192431</v>
      </c>
      <c r="E2164" s="85">
        <v>14196687</v>
      </c>
      <c r="F2164" s="85">
        <v>0</v>
      </c>
      <c r="G2164" s="85">
        <v>0</v>
      </c>
      <c r="H2164" s="85" t="s">
        <v>2325</v>
      </c>
    </row>
    <row r="2165" spans="1:8">
      <c r="A2165" s="85" t="s">
        <v>4651</v>
      </c>
      <c r="B2165" s="85" t="s">
        <v>4652</v>
      </c>
      <c r="C2165" s="85">
        <v>20</v>
      </c>
      <c r="D2165" s="85">
        <v>2462463</v>
      </c>
      <c r="E2165" s="85">
        <v>2505348</v>
      </c>
      <c r="F2165" s="85">
        <v>0</v>
      </c>
      <c r="G2165" s="85">
        <v>0</v>
      </c>
      <c r="H2165" s="85" t="s">
        <v>2325</v>
      </c>
    </row>
    <row r="2166" spans="1:8">
      <c r="A2166" s="85" t="s">
        <v>4653</v>
      </c>
      <c r="B2166" s="85" t="s">
        <v>4652</v>
      </c>
      <c r="C2166" s="85">
        <v>20</v>
      </c>
      <c r="D2166" s="85">
        <v>3088219</v>
      </c>
      <c r="E2166" s="85">
        <v>3140842</v>
      </c>
      <c r="F2166" s="85">
        <v>58</v>
      </c>
      <c r="G2166" s="85">
        <v>48</v>
      </c>
      <c r="H2166" s="85" t="s">
        <v>2325</v>
      </c>
    </row>
    <row r="2167" spans="1:8">
      <c r="A2167" s="85" t="s">
        <v>4654</v>
      </c>
      <c r="B2167" s="85" t="s">
        <v>4652</v>
      </c>
      <c r="C2167" s="85">
        <v>20</v>
      </c>
      <c r="D2167" s="85">
        <v>3127165</v>
      </c>
      <c r="E2167" s="85">
        <v>3140543</v>
      </c>
      <c r="F2167" s="85">
        <v>21</v>
      </c>
      <c r="G2167" s="85">
        <v>47</v>
      </c>
      <c r="H2167" s="85" t="s">
        <v>2325</v>
      </c>
    </row>
    <row r="2168" spans="1:8">
      <c r="A2168" s="85" t="s">
        <v>4655</v>
      </c>
      <c r="B2168" s="85" t="s">
        <v>4652</v>
      </c>
      <c r="C2168" s="85">
        <v>20</v>
      </c>
      <c r="D2168" s="85">
        <v>3143263</v>
      </c>
      <c r="E2168" s="85">
        <v>3154192</v>
      </c>
      <c r="F2168" s="85">
        <v>6</v>
      </c>
      <c r="G2168" s="85">
        <v>48</v>
      </c>
      <c r="H2168" s="85" t="s">
        <v>2325</v>
      </c>
    </row>
    <row r="2169" spans="1:8">
      <c r="A2169" s="85" t="s">
        <v>4656</v>
      </c>
      <c r="B2169" s="85" t="s">
        <v>4652</v>
      </c>
      <c r="C2169" s="85">
        <v>20</v>
      </c>
      <c r="D2169" s="85">
        <v>3189514</v>
      </c>
      <c r="E2169" s="85">
        <v>3204516</v>
      </c>
      <c r="F2169" s="85">
        <v>0</v>
      </c>
      <c r="G2169" s="85">
        <v>13</v>
      </c>
      <c r="H2169" s="85" t="s">
        <v>2329</v>
      </c>
    </row>
    <row r="2170" spans="1:8">
      <c r="A2170" s="85" t="s">
        <v>4657</v>
      </c>
      <c r="B2170" s="85" t="s">
        <v>4652</v>
      </c>
      <c r="C2170" s="85">
        <v>20</v>
      </c>
      <c r="D2170" s="85">
        <v>3208063</v>
      </c>
      <c r="E2170" s="85">
        <v>3219836</v>
      </c>
      <c r="F2170" s="85">
        <v>0</v>
      </c>
      <c r="G2170" s="85">
        <v>22</v>
      </c>
      <c r="H2170" s="85" t="s">
        <v>2329</v>
      </c>
    </row>
    <row r="2171" spans="1:8">
      <c r="A2171" s="85" t="s">
        <v>4658</v>
      </c>
      <c r="B2171" s="85" t="s">
        <v>4652</v>
      </c>
      <c r="C2171" s="85">
        <v>20</v>
      </c>
      <c r="D2171" s="85">
        <v>3229951</v>
      </c>
      <c r="E2171" s="85">
        <v>3388272</v>
      </c>
      <c r="F2171" s="85">
        <v>0</v>
      </c>
      <c r="G2171" s="85">
        <v>10</v>
      </c>
      <c r="H2171" s="85" t="s">
        <v>2325</v>
      </c>
    </row>
    <row r="2172" spans="1:8">
      <c r="A2172" s="85" t="s">
        <v>4659</v>
      </c>
      <c r="B2172" s="85" t="s">
        <v>4652</v>
      </c>
      <c r="C2172" s="85">
        <v>20</v>
      </c>
      <c r="D2172" s="85">
        <v>3451687</v>
      </c>
      <c r="E2172" s="85">
        <v>3631769</v>
      </c>
      <c r="F2172" s="85">
        <v>0</v>
      </c>
      <c r="G2172" s="85">
        <v>16</v>
      </c>
      <c r="H2172" s="85" t="s">
        <v>2329</v>
      </c>
    </row>
    <row r="2173" spans="1:8">
      <c r="A2173" s="85" t="s">
        <v>4660</v>
      </c>
      <c r="B2173" s="85" t="s">
        <v>4652</v>
      </c>
      <c r="C2173" s="85">
        <v>20</v>
      </c>
      <c r="D2173" s="85">
        <v>3869486</v>
      </c>
      <c r="E2173" s="85">
        <v>3907605</v>
      </c>
      <c r="F2173" s="85">
        <v>0</v>
      </c>
      <c r="G2173" s="85">
        <v>22</v>
      </c>
      <c r="H2173" s="85" t="s">
        <v>2329</v>
      </c>
    </row>
    <row r="2174" spans="1:8">
      <c r="A2174" s="85" t="s">
        <v>4661</v>
      </c>
      <c r="B2174" s="85" t="s">
        <v>4662</v>
      </c>
      <c r="C2174" s="85">
        <v>20</v>
      </c>
      <c r="D2174" s="85">
        <v>13976015</v>
      </c>
      <c r="E2174" s="85">
        <v>16033842</v>
      </c>
      <c r="F2174" s="85">
        <v>19</v>
      </c>
      <c r="G2174" s="85">
        <v>0</v>
      </c>
      <c r="H2174" s="85" t="s">
        <v>2329</v>
      </c>
    </row>
    <row r="2175" spans="1:8">
      <c r="A2175" s="85" t="s">
        <v>4663</v>
      </c>
      <c r="B2175" s="85" t="s">
        <v>4662</v>
      </c>
      <c r="C2175" s="85">
        <v>20</v>
      </c>
      <c r="D2175" s="85">
        <v>14303634</v>
      </c>
      <c r="E2175" s="85">
        <v>14318262</v>
      </c>
      <c r="F2175" s="85">
        <v>0</v>
      </c>
      <c r="G2175" s="85">
        <v>0</v>
      </c>
      <c r="H2175" s="85" t="s">
        <v>2325</v>
      </c>
    </row>
    <row r="2176" spans="1:8">
      <c r="A2176" s="85" t="s">
        <v>4664</v>
      </c>
      <c r="B2176" s="85" t="s">
        <v>4662</v>
      </c>
      <c r="C2176" s="85">
        <v>20</v>
      </c>
      <c r="D2176" s="85">
        <v>16252749</v>
      </c>
      <c r="E2176" s="85">
        <v>16554078</v>
      </c>
      <c r="F2176" s="85">
        <v>0</v>
      </c>
      <c r="G2176" s="85">
        <v>0</v>
      </c>
      <c r="H2176" s="85" t="s">
        <v>2325</v>
      </c>
    </row>
    <row r="2177" spans="1:8">
      <c r="A2177" s="85" t="s">
        <v>4665</v>
      </c>
      <c r="B2177" s="85" t="s">
        <v>4662</v>
      </c>
      <c r="C2177" s="85">
        <v>20</v>
      </c>
      <c r="D2177" s="85">
        <v>16710606</v>
      </c>
      <c r="E2177" s="85">
        <v>16722421</v>
      </c>
      <c r="F2177" s="85">
        <v>0</v>
      </c>
      <c r="G2177" s="85">
        <v>0</v>
      </c>
      <c r="H2177" s="85" t="s">
        <v>2325</v>
      </c>
    </row>
    <row r="2178" spans="1:8">
      <c r="A2178" s="85" t="s">
        <v>4666</v>
      </c>
      <c r="B2178" s="85" t="s">
        <v>4662</v>
      </c>
      <c r="C2178" s="85">
        <v>20</v>
      </c>
      <c r="D2178" s="85">
        <v>16729003</v>
      </c>
      <c r="E2178" s="85">
        <v>16750707</v>
      </c>
      <c r="F2178" s="85">
        <v>0</v>
      </c>
      <c r="G2178" s="85">
        <v>0</v>
      </c>
      <c r="H2178" s="85" t="s">
        <v>2325</v>
      </c>
    </row>
    <row r="2179" spans="1:8">
      <c r="A2179" s="85" t="s">
        <v>4667</v>
      </c>
      <c r="B2179" s="85" t="s">
        <v>4668</v>
      </c>
      <c r="C2179" s="85">
        <v>20</v>
      </c>
      <c r="D2179" s="85">
        <v>31290493</v>
      </c>
      <c r="E2179" s="85">
        <v>31331803</v>
      </c>
      <c r="F2179" s="85">
        <v>0</v>
      </c>
      <c r="G2179" s="85">
        <v>0</v>
      </c>
      <c r="H2179" s="85" t="s">
        <v>2325</v>
      </c>
    </row>
    <row r="2180" spans="1:8">
      <c r="A2180" s="85" t="s">
        <v>4669</v>
      </c>
      <c r="B2180" s="85" t="s">
        <v>4668</v>
      </c>
      <c r="C2180" s="85">
        <v>20</v>
      </c>
      <c r="D2180" s="85">
        <v>31407699</v>
      </c>
      <c r="E2180" s="85">
        <v>31438211</v>
      </c>
      <c r="F2180" s="85">
        <v>0</v>
      </c>
      <c r="G2180" s="85">
        <v>0</v>
      </c>
      <c r="H2180" s="85" t="s">
        <v>2325</v>
      </c>
    </row>
    <row r="2181" spans="1:8">
      <c r="A2181" s="85" t="s">
        <v>4670</v>
      </c>
      <c r="B2181" s="85" t="s">
        <v>4668</v>
      </c>
      <c r="C2181" s="85">
        <v>20</v>
      </c>
      <c r="D2181" s="85">
        <v>31946645</v>
      </c>
      <c r="E2181" s="85">
        <v>31989367</v>
      </c>
      <c r="F2181" s="85">
        <v>0</v>
      </c>
      <c r="G2181" s="85">
        <v>0</v>
      </c>
      <c r="H2181" s="85" t="s">
        <v>2325</v>
      </c>
    </row>
    <row r="2182" spans="1:8">
      <c r="A2182" s="85" t="s">
        <v>4671</v>
      </c>
      <c r="B2182" s="85" t="s">
        <v>4668</v>
      </c>
      <c r="C2182" s="85">
        <v>20</v>
      </c>
      <c r="D2182" s="85">
        <v>32077881</v>
      </c>
      <c r="E2182" s="85">
        <v>32237842</v>
      </c>
      <c r="F2182" s="85">
        <v>0</v>
      </c>
      <c r="G2182" s="85">
        <v>80</v>
      </c>
      <c r="H2182" s="85" t="s">
        <v>2329</v>
      </c>
    </row>
    <row r="2183" spans="1:8">
      <c r="A2183" s="85" t="s">
        <v>4672</v>
      </c>
      <c r="B2183" s="85" t="s">
        <v>4668</v>
      </c>
      <c r="C2183" s="85">
        <v>20</v>
      </c>
      <c r="D2183" s="85">
        <v>32399110</v>
      </c>
      <c r="E2183" s="85">
        <v>32442172</v>
      </c>
      <c r="F2183" s="85">
        <v>0</v>
      </c>
      <c r="G2183" s="85">
        <v>0</v>
      </c>
      <c r="H2183" s="85" t="s">
        <v>2325</v>
      </c>
    </row>
    <row r="2184" spans="1:8">
      <c r="A2184" s="85" t="s">
        <v>4673</v>
      </c>
      <c r="B2184" s="85" t="s">
        <v>4668</v>
      </c>
      <c r="C2184" s="85">
        <v>20</v>
      </c>
      <c r="D2184" s="85">
        <v>32581452</v>
      </c>
      <c r="E2184" s="85">
        <v>32696114</v>
      </c>
      <c r="F2184" s="85">
        <v>0</v>
      </c>
      <c r="G2184" s="85">
        <v>21</v>
      </c>
      <c r="H2184" s="85" t="s">
        <v>2329</v>
      </c>
    </row>
    <row r="2185" spans="1:8">
      <c r="A2185" s="85" t="s">
        <v>4674</v>
      </c>
      <c r="B2185" s="85" t="s">
        <v>4668</v>
      </c>
      <c r="C2185" s="85">
        <v>20</v>
      </c>
      <c r="D2185" s="85">
        <v>32676104</v>
      </c>
      <c r="E2185" s="85">
        <v>32700138</v>
      </c>
      <c r="F2185" s="85">
        <v>0</v>
      </c>
      <c r="G2185" s="85">
        <v>0</v>
      </c>
      <c r="H2185" s="85" t="s">
        <v>2325</v>
      </c>
    </row>
    <row r="2186" spans="1:8">
      <c r="A2186" s="85" t="s">
        <v>4675</v>
      </c>
      <c r="B2186" s="85" t="s">
        <v>4668</v>
      </c>
      <c r="C2186" s="85">
        <v>20</v>
      </c>
      <c r="D2186" s="85">
        <v>32782375</v>
      </c>
      <c r="E2186" s="85">
        <v>32857150</v>
      </c>
      <c r="F2186" s="85">
        <v>0</v>
      </c>
      <c r="G2186" s="85">
        <v>0</v>
      </c>
      <c r="H2186" s="85" t="s">
        <v>2325</v>
      </c>
    </row>
    <row r="2187" spans="1:8">
      <c r="A2187" s="85" t="s">
        <v>4676</v>
      </c>
      <c r="B2187" s="85" t="s">
        <v>4668</v>
      </c>
      <c r="C2187" s="85">
        <v>20</v>
      </c>
      <c r="D2187" s="85">
        <v>32868074</v>
      </c>
      <c r="E2187" s="85">
        <v>32899608</v>
      </c>
      <c r="F2187" s="85">
        <v>0</v>
      </c>
      <c r="G2187" s="85">
        <v>0</v>
      </c>
      <c r="H2187" s="85" t="s">
        <v>2325</v>
      </c>
    </row>
    <row r="2188" spans="1:8">
      <c r="A2188" s="85" t="s">
        <v>4677</v>
      </c>
      <c r="B2188" s="85" t="s">
        <v>4668</v>
      </c>
      <c r="C2188" s="85">
        <v>20</v>
      </c>
      <c r="D2188" s="85">
        <v>32951041</v>
      </c>
      <c r="E2188" s="85">
        <v>33099198</v>
      </c>
      <c r="F2188" s="85">
        <v>138</v>
      </c>
      <c r="G2188" s="85">
        <v>260</v>
      </c>
      <c r="H2188" s="85" t="s">
        <v>2325</v>
      </c>
    </row>
    <row r="2189" spans="1:8">
      <c r="A2189" s="85" t="s">
        <v>4678</v>
      </c>
      <c r="B2189" s="85" t="s">
        <v>4668</v>
      </c>
      <c r="C2189" s="85">
        <v>20</v>
      </c>
      <c r="D2189" s="85">
        <v>33104214</v>
      </c>
      <c r="E2189" s="85">
        <v>33128762</v>
      </c>
      <c r="F2189" s="85">
        <v>17</v>
      </c>
      <c r="G2189" s="85">
        <v>187</v>
      </c>
      <c r="H2189" s="85" t="s">
        <v>2325</v>
      </c>
    </row>
    <row r="2190" spans="1:8">
      <c r="A2190" s="85" t="s">
        <v>4679</v>
      </c>
      <c r="B2190" s="85" t="s">
        <v>4668</v>
      </c>
      <c r="C2190" s="85">
        <v>20</v>
      </c>
      <c r="D2190" s="85">
        <v>33134658</v>
      </c>
      <c r="E2190" s="85">
        <v>33148149</v>
      </c>
      <c r="F2190" s="85">
        <v>11</v>
      </c>
      <c r="G2190" s="85">
        <v>362</v>
      </c>
      <c r="H2190" s="85" t="s">
        <v>2325</v>
      </c>
    </row>
    <row r="2191" spans="1:8">
      <c r="A2191" s="85" t="s">
        <v>4680</v>
      </c>
      <c r="B2191" s="85" t="s">
        <v>4668</v>
      </c>
      <c r="C2191" s="85">
        <v>20</v>
      </c>
      <c r="D2191" s="85">
        <v>33148346</v>
      </c>
      <c r="E2191" s="85">
        <v>33264910</v>
      </c>
      <c r="F2191" s="85">
        <v>28</v>
      </c>
      <c r="G2191" s="85">
        <v>260</v>
      </c>
      <c r="H2191" s="85" t="s">
        <v>2325</v>
      </c>
    </row>
    <row r="2192" spans="1:8">
      <c r="A2192" s="85" t="s">
        <v>4681</v>
      </c>
      <c r="B2192" s="85" t="s">
        <v>4668</v>
      </c>
      <c r="C2192" s="85">
        <v>20</v>
      </c>
      <c r="D2192" s="85">
        <v>33284722</v>
      </c>
      <c r="E2192" s="85">
        <v>33413452</v>
      </c>
      <c r="F2192" s="85">
        <v>74</v>
      </c>
      <c r="G2192" s="85">
        <v>251</v>
      </c>
      <c r="H2192" s="85" t="s">
        <v>2325</v>
      </c>
    </row>
    <row r="2193" spans="1:8">
      <c r="A2193" s="85" t="s">
        <v>4682</v>
      </c>
      <c r="B2193" s="85" t="s">
        <v>4668</v>
      </c>
      <c r="C2193" s="85">
        <v>20</v>
      </c>
      <c r="D2193" s="85">
        <v>33292094</v>
      </c>
      <c r="E2193" s="85">
        <v>33301243</v>
      </c>
      <c r="F2193" s="85">
        <v>30</v>
      </c>
      <c r="G2193" s="85">
        <v>249</v>
      </c>
      <c r="H2193" s="85" t="s">
        <v>2325</v>
      </c>
    </row>
    <row r="2194" spans="1:8">
      <c r="A2194" s="85" t="s">
        <v>4683</v>
      </c>
      <c r="B2194" s="85" t="s">
        <v>4668</v>
      </c>
      <c r="C2194" s="85">
        <v>20</v>
      </c>
      <c r="D2194" s="85">
        <v>33432523</v>
      </c>
      <c r="E2194" s="85">
        <v>33460663</v>
      </c>
      <c r="F2194" s="85">
        <v>23</v>
      </c>
      <c r="G2194" s="85">
        <v>260</v>
      </c>
      <c r="H2194" s="85" t="s">
        <v>2325</v>
      </c>
    </row>
    <row r="2195" spans="1:8">
      <c r="A2195" s="85" t="s">
        <v>4684</v>
      </c>
      <c r="B2195" s="85" t="s">
        <v>4668</v>
      </c>
      <c r="C2195" s="85">
        <v>20</v>
      </c>
      <c r="D2195" s="85">
        <v>33459949</v>
      </c>
      <c r="E2195" s="85">
        <v>33515769</v>
      </c>
      <c r="F2195" s="85">
        <v>7</v>
      </c>
      <c r="G2195" s="85">
        <v>261</v>
      </c>
      <c r="H2195" s="85" t="s">
        <v>2325</v>
      </c>
    </row>
    <row r="2196" spans="1:8">
      <c r="A2196" s="85" t="s">
        <v>4685</v>
      </c>
      <c r="B2196" s="85" t="s">
        <v>4668</v>
      </c>
      <c r="C2196" s="85">
        <v>20</v>
      </c>
      <c r="D2196" s="85">
        <v>33516236</v>
      </c>
      <c r="E2196" s="85">
        <v>33543620</v>
      </c>
      <c r="F2196" s="85">
        <v>4</v>
      </c>
      <c r="G2196" s="85">
        <v>254</v>
      </c>
      <c r="H2196" s="85" t="s">
        <v>2325</v>
      </c>
    </row>
    <row r="2197" spans="1:8">
      <c r="A2197" s="85" t="s">
        <v>4686</v>
      </c>
      <c r="B2197" s="85" t="s">
        <v>4668</v>
      </c>
      <c r="C2197" s="85">
        <v>20</v>
      </c>
      <c r="D2197" s="85">
        <v>33563206</v>
      </c>
      <c r="E2197" s="85">
        <v>33590240</v>
      </c>
      <c r="F2197" s="85">
        <v>0</v>
      </c>
      <c r="G2197" s="85">
        <v>350</v>
      </c>
      <c r="H2197" s="85" t="s">
        <v>2325</v>
      </c>
    </row>
    <row r="2198" spans="1:8">
      <c r="A2198" s="85" t="s">
        <v>4687</v>
      </c>
      <c r="B2198" s="85" t="s">
        <v>4668</v>
      </c>
      <c r="C2198" s="85">
        <v>20</v>
      </c>
      <c r="D2198" s="85">
        <v>33590207</v>
      </c>
      <c r="E2198" s="85">
        <v>33680674</v>
      </c>
      <c r="F2198" s="85">
        <v>0</v>
      </c>
      <c r="G2198" s="85">
        <v>355</v>
      </c>
      <c r="H2198" s="85" t="s">
        <v>2325</v>
      </c>
    </row>
    <row r="2199" spans="1:8">
      <c r="A2199" s="85" t="s">
        <v>4688</v>
      </c>
      <c r="B2199" s="85" t="s">
        <v>4668</v>
      </c>
      <c r="C2199" s="85">
        <v>20</v>
      </c>
      <c r="D2199" s="85">
        <v>33703167</v>
      </c>
      <c r="E2199" s="85">
        <v>33865928</v>
      </c>
      <c r="F2199" s="85">
        <v>11</v>
      </c>
      <c r="G2199" s="85">
        <v>364</v>
      </c>
      <c r="H2199" s="85" t="s">
        <v>2325</v>
      </c>
    </row>
    <row r="2200" spans="1:8">
      <c r="A2200" s="85" t="s">
        <v>4689</v>
      </c>
      <c r="B2200" s="85" t="s">
        <v>4668</v>
      </c>
      <c r="C2200" s="85">
        <v>20</v>
      </c>
      <c r="D2200" s="85">
        <v>33759876</v>
      </c>
      <c r="E2200" s="85">
        <v>33765165</v>
      </c>
      <c r="F2200" s="85">
        <v>5</v>
      </c>
      <c r="G2200" s="85">
        <v>330</v>
      </c>
      <c r="H2200" s="85" t="s">
        <v>2325</v>
      </c>
    </row>
    <row r="2201" spans="1:8">
      <c r="A2201" s="85" t="s">
        <v>4690</v>
      </c>
      <c r="B2201" s="85" t="s">
        <v>4668</v>
      </c>
      <c r="C2201" s="85">
        <v>20</v>
      </c>
      <c r="D2201" s="85">
        <v>33814457</v>
      </c>
      <c r="E2201" s="85">
        <v>33864801</v>
      </c>
      <c r="F2201" s="85">
        <v>0</v>
      </c>
      <c r="G2201" s="85">
        <v>2</v>
      </c>
      <c r="H2201" s="85" t="s">
        <v>2325</v>
      </c>
    </row>
    <row r="2202" spans="1:8">
      <c r="A2202" s="85" t="s">
        <v>4691</v>
      </c>
      <c r="B2202" s="85" t="s">
        <v>4668</v>
      </c>
      <c r="C2202" s="85">
        <v>20</v>
      </c>
      <c r="D2202" s="85">
        <v>33866714</v>
      </c>
      <c r="E2202" s="85">
        <v>33872788</v>
      </c>
      <c r="F2202" s="85">
        <v>0</v>
      </c>
      <c r="G2202" s="85">
        <v>314</v>
      </c>
      <c r="H2202" s="85" t="s">
        <v>2325</v>
      </c>
    </row>
    <row r="2203" spans="1:8">
      <c r="A2203" s="85" t="s">
        <v>4692</v>
      </c>
      <c r="B2203" s="85" t="s">
        <v>4668</v>
      </c>
      <c r="C2203" s="85">
        <v>20</v>
      </c>
      <c r="D2203" s="85">
        <v>33873534</v>
      </c>
      <c r="E2203" s="85">
        <v>33880204</v>
      </c>
      <c r="F2203" s="85">
        <v>1</v>
      </c>
      <c r="G2203" s="85">
        <v>363</v>
      </c>
      <c r="H2203" s="85" t="s">
        <v>2325</v>
      </c>
    </row>
    <row r="2204" spans="1:8">
      <c r="A2204" s="85" t="s">
        <v>4693</v>
      </c>
      <c r="B2204" s="85" t="s">
        <v>4668</v>
      </c>
      <c r="C2204" s="85">
        <v>20</v>
      </c>
      <c r="D2204" s="85">
        <v>33890369</v>
      </c>
      <c r="E2204" s="85">
        <v>33999944</v>
      </c>
      <c r="F2204" s="85">
        <v>123</v>
      </c>
      <c r="G2204" s="85">
        <v>258</v>
      </c>
      <c r="H2204" s="85" t="s">
        <v>2325</v>
      </c>
    </row>
    <row r="2205" spans="1:8">
      <c r="A2205" s="85" t="s">
        <v>4694</v>
      </c>
      <c r="B2205" s="85" t="s">
        <v>4668</v>
      </c>
      <c r="C2205" s="85">
        <v>20</v>
      </c>
      <c r="D2205" s="85">
        <v>34020827</v>
      </c>
      <c r="E2205" s="85">
        <v>34023248</v>
      </c>
      <c r="F2205" s="85">
        <v>7</v>
      </c>
      <c r="G2205" s="85">
        <v>82</v>
      </c>
      <c r="H2205" s="85" t="s">
        <v>2325</v>
      </c>
    </row>
    <row r="2206" spans="1:8">
      <c r="A2206" s="85" t="s">
        <v>4695</v>
      </c>
      <c r="B2206" s="85" t="s">
        <v>4668</v>
      </c>
      <c r="C2206" s="85">
        <v>20</v>
      </c>
      <c r="D2206" s="85">
        <v>34021145</v>
      </c>
      <c r="E2206" s="85">
        <v>34042568</v>
      </c>
      <c r="F2206" s="85">
        <v>7</v>
      </c>
      <c r="G2206" s="85">
        <v>104</v>
      </c>
      <c r="H2206" s="85" t="s">
        <v>2325</v>
      </c>
    </row>
    <row r="2207" spans="1:8">
      <c r="A2207" s="85" t="s">
        <v>4696</v>
      </c>
      <c r="B2207" s="85" t="s">
        <v>4668</v>
      </c>
      <c r="C2207" s="85">
        <v>20</v>
      </c>
      <c r="D2207" s="85">
        <v>34042985</v>
      </c>
      <c r="E2207" s="85">
        <v>34099804</v>
      </c>
      <c r="F2207" s="85">
        <v>0</v>
      </c>
      <c r="G2207" s="85">
        <v>109</v>
      </c>
      <c r="H2207" s="85" t="s">
        <v>2325</v>
      </c>
    </row>
    <row r="2208" spans="1:8">
      <c r="A2208" s="85" t="s">
        <v>4697</v>
      </c>
      <c r="B2208" s="85" t="s">
        <v>4668</v>
      </c>
      <c r="C2208" s="85">
        <v>20</v>
      </c>
      <c r="D2208" s="85">
        <v>34129770</v>
      </c>
      <c r="E2208" s="85">
        <v>34145405</v>
      </c>
      <c r="F2208" s="85">
        <v>0</v>
      </c>
      <c r="G2208" s="85">
        <v>104</v>
      </c>
      <c r="H2208" s="85" t="s">
        <v>2325</v>
      </c>
    </row>
    <row r="2209" spans="1:8">
      <c r="A2209" s="85" t="s">
        <v>4698</v>
      </c>
      <c r="B2209" s="85" t="s">
        <v>4668</v>
      </c>
      <c r="C2209" s="85">
        <v>20</v>
      </c>
      <c r="D2209" s="85">
        <v>34203814</v>
      </c>
      <c r="E2209" s="85">
        <v>34208971</v>
      </c>
      <c r="F2209" s="85">
        <v>0</v>
      </c>
      <c r="G2209" s="85">
        <v>0</v>
      </c>
      <c r="H2209" s="85" t="s">
        <v>2325</v>
      </c>
    </row>
    <row r="2210" spans="1:8">
      <c r="A2210" s="85" t="s">
        <v>4699</v>
      </c>
      <c r="B2210" s="85" t="s">
        <v>4668</v>
      </c>
      <c r="C2210" s="85">
        <v>20</v>
      </c>
      <c r="D2210" s="85">
        <v>34213953</v>
      </c>
      <c r="E2210" s="85">
        <v>34252878</v>
      </c>
      <c r="F2210" s="85">
        <v>0</v>
      </c>
      <c r="G2210" s="85">
        <v>104</v>
      </c>
      <c r="H2210" s="85" t="s">
        <v>2325</v>
      </c>
    </row>
    <row r="2211" spans="1:8">
      <c r="A2211" s="85" t="s">
        <v>4700</v>
      </c>
      <c r="B2211" s="85" t="s">
        <v>4668</v>
      </c>
      <c r="C2211" s="85">
        <v>20</v>
      </c>
      <c r="D2211" s="85">
        <v>34220262</v>
      </c>
      <c r="E2211" s="85">
        <v>34262466</v>
      </c>
      <c r="F2211" s="85">
        <v>0</v>
      </c>
      <c r="G2211" s="85">
        <v>0</v>
      </c>
      <c r="H2211" s="85" t="s">
        <v>2325</v>
      </c>
    </row>
    <row r="2212" spans="1:8">
      <c r="A2212" s="85" t="s">
        <v>4701</v>
      </c>
      <c r="B2212" s="85" t="s">
        <v>4668</v>
      </c>
      <c r="C2212" s="85">
        <v>20</v>
      </c>
      <c r="D2212" s="85">
        <v>34236847</v>
      </c>
      <c r="E2212" s="85">
        <v>34252878</v>
      </c>
      <c r="F2212" s="85">
        <v>0</v>
      </c>
      <c r="G2212" s="85">
        <v>0</v>
      </c>
      <c r="H2212" s="85" t="s">
        <v>2325</v>
      </c>
    </row>
    <row r="2213" spans="1:8">
      <c r="A2213" s="85" t="s">
        <v>4702</v>
      </c>
      <c r="B2213" s="85" t="s">
        <v>4668</v>
      </c>
      <c r="C2213" s="85">
        <v>20</v>
      </c>
      <c r="D2213" s="85">
        <v>34255977</v>
      </c>
      <c r="E2213" s="85">
        <v>34287281</v>
      </c>
      <c r="F2213" s="85">
        <v>0</v>
      </c>
      <c r="G2213" s="85">
        <v>157</v>
      </c>
      <c r="H2213" s="85" t="s">
        <v>2325</v>
      </c>
    </row>
    <row r="2214" spans="1:8">
      <c r="A2214" s="85" t="s">
        <v>4703</v>
      </c>
      <c r="B2214" s="85" t="s">
        <v>4668</v>
      </c>
      <c r="C2214" s="85">
        <v>20</v>
      </c>
      <c r="D2214" s="85">
        <v>34287194</v>
      </c>
      <c r="E2214" s="85">
        <v>34288906</v>
      </c>
      <c r="F2214" s="85">
        <v>0</v>
      </c>
      <c r="G2214" s="85">
        <v>0</v>
      </c>
      <c r="H2214" s="85" t="s">
        <v>2325</v>
      </c>
    </row>
    <row r="2215" spans="1:8">
      <c r="A2215" s="85" t="s">
        <v>4704</v>
      </c>
      <c r="B2215" s="85" t="s">
        <v>4668</v>
      </c>
      <c r="C2215" s="85">
        <v>20</v>
      </c>
      <c r="D2215" s="85">
        <v>34291531</v>
      </c>
      <c r="E2215" s="85">
        <v>34330234</v>
      </c>
      <c r="F2215" s="85">
        <v>0</v>
      </c>
      <c r="G2215" s="85">
        <v>0</v>
      </c>
      <c r="H2215" s="85" t="s">
        <v>2325</v>
      </c>
    </row>
    <row r="2216" spans="1:8">
      <c r="A2216" s="85" t="s">
        <v>4705</v>
      </c>
      <c r="B2216" s="85" t="s">
        <v>4668</v>
      </c>
      <c r="C2216" s="85">
        <v>20</v>
      </c>
      <c r="D2216" s="85">
        <v>34541539</v>
      </c>
      <c r="E2216" s="85">
        <v>34547394</v>
      </c>
      <c r="F2216" s="85">
        <v>0</v>
      </c>
      <c r="G2216" s="85">
        <v>101</v>
      </c>
      <c r="H2216" s="85" t="s">
        <v>2325</v>
      </c>
    </row>
    <row r="2217" spans="1:8">
      <c r="A2217" s="85" t="s">
        <v>4706</v>
      </c>
      <c r="B2217" s="85" t="s">
        <v>4668</v>
      </c>
      <c r="C2217" s="85">
        <v>20</v>
      </c>
      <c r="D2217" s="85">
        <v>34556512</v>
      </c>
      <c r="E2217" s="85">
        <v>34618622</v>
      </c>
      <c r="F2217" s="85">
        <v>0</v>
      </c>
      <c r="G2217" s="85">
        <v>0</v>
      </c>
      <c r="H2217" s="85" t="s">
        <v>2325</v>
      </c>
    </row>
    <row r="2218" spans="1:8">
      <c r="A2218" s="85" t="s">
        <v>4707</v>
      </c>
      <c r="B2218" s="85" t="s">
        <v>4668</v>
      </c>
      <c r="C2218" s="85">
        <v>20</v>
      </c>
      <c r="D2218" s="85">
        <v>34679426</v>
      </c>
      <c r="E2218" s="85">
        <v>34820721</v>
      </c>
      <c r="F2218" s="85">
        <v>0</v>
      </c>
      <c r="G2218" s="85">
        <v>104</v>
      </c>
      <c r="H2218" s="85" t="s">
        <v>2329</v>
      </c>
    </row>
    <row r="2219" spans="1:8">
      <c r="A2219" s="85" t="s">
        <v>4708</v>
      </c>
      <c r="B2219" s="85" t="s">
        <v>4668</v>
      </c>
      <c r="C2219" s="85">
        <v>20</v>
      </c>
      <c r="D2219" s="85">
        <v>35240721</v>
      </c>
      <c r="E2219" s="85">
        <v>35274619</v>
      </c>
      <c r="F2219" s="85">
        <v>0</v>
      </c>
      <c r="G2219" s="85">
        <v>0</v>
      </c>
      <c r="H2219" s="85" t="s">
        <v>2325</v>
      </c>
    </row>
    <row r="2220" spans="1:8">
      <c r="A2220" s="85" t="s">
        <v>4709</v>
      </c>
      <c r="B2220" s="85" t="s">
        <v>4668</v>
      </c>
      <c r="C2220" s="85">
        <v>20</v>
      </c>
      <c r="D2220" s="85">
        <v>35280169</v>
      </c>
      <c r="E2220" s="85">
        <v>35374481</v>
      </c>
      <c r="F2220" s="85">
        <v>0</v>
      </c>
      <c r="G2220" s="85">
        <v>0</v>
      </c>
      <c r="H2220" s="85" t="s">
        <v>2325</v>
      </c>
    </row>
    <row r="2221" spans="1:8">
      <c r="A2221" s="85" t="s">
        <v>4710</v>
      </c>
      <c r="B2221" s="85" t="s">
        <v>4711</v>
      </c>
      <c r="C2221" s="85">
        <v>20</v>
      </c>
      <c r="D2221" s="85">
        <v>42086568</v>
      </c>
      <c r="E2221" s="85">
        <v>42092245</v>
      </c>
      <c r="F2221" s="85">
        <v>0</v>
      </c>
      <c r="G2221" s="85">
        <v>0</v>
      </c>
      <c r="H2221" s="85" t="s">
        <v>2325</v>
      </c>
    </row>
    <row r="2222" spans="1:8">
      <c r="A2222" s="85" t="s">
        <v>4712</v>
      </c>
      <c r="B2222" s="85" t="s">
        <v>4711</v>
      </c>
      <c r="C2222" s="85">
        <v>20</v>
      </c>
      <c r="D2222" s="85">
        <v>42136320</v>
      </c>
      <c r="E2222" s="85">
        <v>42179590</v>
      </c>
      <c r="F2222" s="85">
        <v>0</v>
      </c>
      <c r="G2222" s="85">
        <v>0</v>
      </c>
      <c r="H2222" s="85" t="s">
        <v>2325</v>
      </c>
    </row>
    <row r="2223" spans="1:8">
      <c r="A2223" s="85" t="s">
        <v>4713</v>
      </c>
      <c r="B2223" s="85" t="s">
        <v>4711</v>
      </c>
      <c r="C2223" s="85">
        <v>20</v>
      </c>
      <c r="D2223" s="85">
        <v>42187608</v>
      </c>
      <c r="E2223" s="85">
        <v>42216877</v>
      </c>
      <c r="F2223" s="85">
        <v>0</v>
      </c>
      <c r="G2223" s="85">
        <v>0</v>
      </c>
      <c r="H2223" s="85" t="s">
        <v>2325</v>
      </c>
    </row>
    <row r="2224" spans="1:8">
      <c r="A2224" s="85" t="s">
        <v>4714</v>
      </c>
      <c r="B2224" s="85" t="s">
        <v>4711</v>
      </c>
      <c r="C2224" s="85">
        <v>20</v>
      </c>
      <c r="D2224" s="85">
        <v>42740335</v>
      </c>
      <c r="E2224" s="85">
        <v>42816218</v>
      </c>
      <c r="F2224" s="85">
        <v>0</v>
      </c>
      <c r="G2224" s="85">
        <v>0</v>
      </c>
      <c r="H2224" s="85" t="s">
        <v>2325</v>
      </c>
    </row>
    <row r="2225" spans="1:8">
      <c r="A2225" s="85" t="s">
        <v>4715</v>
      </c>
      <c r="B2225" s="85" t="s">
        <v>4711</v>
      </c>
      <c r="C2225" s="85">
        <v>20</v>
      </c>
      <c r="D2225" s="85">
        <v>42825136</v>
      </c>
      <c r="E2225" s="85">
        <v>42839431</v>
      </c>
      <c r="F2225" s="85">
        <v>0</v>
      </c>
      <c r="G2225" s="85">
        <v>0</v>
      </c>
      <c r="H2225" s="85" t="s">
        <v>2325</v>
      </c>
    </row>
    <row r="2226" spans="1:8">
      <c r="A2226" s="85" t="s">
        <v>4716</v>
      </c>
      <c r="B2226" s="85" t="s">
        <v>4711</v>
      </c>
      <c r="C2226" s="85">
        <v>20</v>
      </c>
      <c r="D2226" s="85">
        <v>42875887</v>
      </c>
      <c r="E2226" s="85">
        <v>42909013</v>
      </c>
      <c r="F2226" s="85">
        <v>0</v>
      </c>
      <c r="G2226" s="85">
        <v>0</v>
      </c>
      <c r="H2226" s="85" t="s">
        <v>2325</v>
      </c>
    </row>
    <row r="2227" spans="1:8">
      <c r="A2227" s="85" t="s">
        <v>4717</v>
      </c>
      <c r="B2227" s="85" t="s">
        <v>4711</v>
      </c>
      <c r="C2227" s="85">
        <v>20</v>
      </c>
      <c r="D2227" s="85">
        <v>43160426</v>
      </c>
      <c r="E2227" s="85">
        <v>43252888</v>
      </c>
      <c r="F2227" s="85">
        <v>0</v>
      </c>
      <c r="G2227" s="85">
        <v>0</v>
      </c>
      <c r="H2227" s="85" t="s">
        <v>2325</v>
      </c>
    </row>
    <row r="2228" spans="1:8">
      <c r="A2228" s="85" t="s">
        <v>4718</v>
      </c>
      <c r="B2228" s="85" t="s">
        <v>4711</v>
      </c>
      <c r="C2228" s="85">
        <v>20</v>
      </c>
      <c r="D2228" s="85">
        <v>43234346</v>
      </c>
      <c r="E2228" s="85">
        <v>43248126</v>
      </c>
      <c r="F2228" s="85">
        <v>0</v>
      </c>
      <c r="G2228" s="85">
        <v>0</v>
      </c>
      <c r="H2228" s="85" t="s">
        <v>2325</v>
      </c>
    </row>
    <row r="2229" spans="1:8">
      <c r="A2229" s="85" t="s">
        <v>4719</v>
      </c>
      <c r="B2229" s="85" t="s">
        <v>4711</v>
      </c>
      <c r="C2229" s="85">
        <v>20</v>
      </c>
      <c r="D2229" s="85">
        <v>43248163</v>
      </c>
      <c r="E2229" s="85">
        <v>43280874</v>
      </c>
      <c r="F2229" s="85">
        <v>0</v>
      </c>
      <c r="G2229" s="85">
        <v>0</v>
      </c>
      <c r="H2229" s="85" t="s">
        <v>2325</v>
      </c>
    </row>
    <row r="2230" spans="1:8">
      <c r="A2230" s="85" t="s">
        <v>4720</v>
      </c>
      <c r="B2230" s="85" t="s">
        <v>4711</v>
      </c>
      <c r="C2230" s="85">
        <v>20</v>
      </c>
      <c r="D2230" s="85">
        <v>43374421</v>
      </c>
      <c r="E2230" s="85">
        <v>43379675</v>
      </c>
      <c r="F2230" s="85">
        <v>0</v>
      </c>
      <c r="G2230" s="85">
        <v>0</v>
      </c>
      <c r="H2230" s="85" t="s">
        <v>2325</v>
      </c>
    </row>
    <row r="2231" spans="1:8">
      <c r="A2231" s="85" t="s">
        <v>4721</v>
      </c>
      <c r="B2231" s="85" t="s">
        <v>4711</v>
      </c>
      <c r="C2231" s="85">
        <v>20</v>
      </c>
      <c r="D2231" s="85">
        <v>43514317</v>
      </c>
      <c r="E2231" s="85">
        <v>43537173</v>
      </c>
      <c r="F2231" s="85">
        <v>0</v>
      </c>
      <c r="G2231" s="85">
        <v>0</v>
      </c>
      <c r="H2231" s="85" t="s">
        <v>2325</v>
      </c>
    </row>
    <row r="2232" spans="1:8">
      <c r="A2232" s="85" t="s">
        <v>4722</v>
      </c>
      <c r="B2232" s="85" t="s">
        <v>4711</v>
      </c>
      <c r="C2232" s="85">
        <v>20</v>
      </c>
      <c r="D2232" s="85">
        <v>43538703</v>
      </c>
      <c r="E2232" s="85">
        <v>43587676</v>
      </c>
      <c r="F2232" s="85">
        <v>0</v>
      </c>
      <c r="G2232" s="85">
        <v>1</v>
      </c>
      <c r="H2232" s="85" t="s">
        <v>2325</v>
      </c>
    </row>
    <row r="2233" spans="1:8">
      <c r="A2233" s="85" t="s">
        <v>4723</v>
      </c>
      <c r="B2233" s="85" t="s">
        <v>4711</v>
      </c>
      <c r="C2233" s="85">
        <v>20</v>
      </c>
      <c r="D2233" s="85">
        <v>43570771</v>
      </c>
      <c r="E2233" s="85">
        <v>43589127</v>
      </c>
      <c r="F2233" s="85">
        <v>1</v>
      </c>
      <c r="G2233" s="85">
        <v>0</v>
      </c>
      <c r="H2233" s="85" t="s">
        <v>2325</v>
      </c>
    </row>
    <row r="2234" spans="1:8">
      <c r="A2234" s="85" t="s">
        <v>4724</v>
      </c>
      <c r="B2234" s="85" t="s">
        <v>4711</v>
      </c>
      <c r="C2234" s="85">
        <v>20</v>
      </c>
      <c r="D2234" s="85">
        <v>43595115</v>
      </c>
      <c r="E2234" s="85">
        <v>43708600</v>
      </c>
      <c r="F2234" s="85">
        <v>61</v>
      </c>
      <c r="G2234" s="85">
        <v>45</v>
      </c>
      <c r="H2234" s="85" t="s">
        <v>2325</v>
      </c>
    </row>
    <row r="2235" spans="1:8">
      <c r="A2235" s="85" t="s">
        <v>4725</v>
      </c>
      <c r="B2235" s="85" t="s">
        <v>4711</v>
      </c>
      <c r="C2235" s="85">
        <v>20</v>
      </c>
      <c r="D2235" s="85">
        <v>43720951</v>
      </c>
      <c r="E2235" s="85">
        <v>43729753</v>
      </c>
      <c r="F2235" s="85">
        <v>4</v>
      </c>
      <c r="G2235" s="85">
        <v>45</v>
      </c>
      <c r="H2235" s="85" t="s">
        <v>2325</v>
      </c>
    </row>
    <row r="2236" spans="1:8">
      <c r="A2236" s="85" t="s">
        <v>4726</v>
      </c>
      <c r="B2236" s="85" t="s">
        <v>4711</v>
      </c>
      <c r="C2236" s="85">
        <v>20</v>
      </c>
      <c r="D2236" s="85">
        <v>43738093</v>
      </c>
      <c r="E2236" s="85">
        <v>43743813</v>
      </c>
      <c r="F2236" s="85">
        <v>0</v>
      </c>
      <c r="G2236" s="85">
        <v>45</v>
      </c>
      <c r="H2236" s="85" t="s">
        <v>2325</v>
      </c>
    </row>
    <row r="2237" spans="1:8">
      <c r="A2237" s="85" t="s">
        <v>4727</v>
      </c>
      <c r="B2237" s="85" t="s">
        <v>4711</v>
      </c>
      <c r="C2237" s="85">
        <v>20</v>
      </c>
      <c r="D2237" s="85">
        <v>43752066</v>
      </c>
      <c r="E2237" s="85">
        <v>43753106</v>
      </c>
      <c r="F2237" s="85">
        <v>0</v>
      </c>
      <c r="G2237" s="85">
        <v>45</v>
      </c>
      <c r="H2237" s="85" t="s">
        <v>2325</v>
      </c>
    </row>
    <row r="2238" spans="1:8">
      <c r="A2238" s="85" t="s">
        <v>4728</v>
      </c>
      <c r="B2238" s="85" t="s">
        <v>4711</v>
      </c>
      <c r="C2238" s="85">
        <v>20</v>
      </c>
      <c r="D2238" s="85">
        <v>43803517</v>
      </c>
      <c r="E2238" s="85">
        <v>43805185</v>
      </c>
      <c r="F2238" s="85">
        <v>0</v>
      </c>
      <c r="G2238" s="85">
        <v>0</v>
      </c>
      <c r="H2238" s="85" t="s">
        <v>2325</v>
      </c>
    </row>
    <row r="2239" spans="1:8">
      <c r="A2239" s="85" t="s">
        <v>4729</v>
      </c>
      <c r="B2239" s="85" t="s">
        <v>4711</v>
      </c>
      <c r="C2239" s="85">
        <v>20</v>
      </c>
      <c r="D2239" s="85">
        <v>43835638</v>
      </c>
      <c r="E2239" s="85">
        <v>43838413</v>
      </c>
      <c r="F2239" s="85">
        <v>0</v>
      </c>
      <c r="G2239" s="85">
        <v>0</v>
      </c>
      <c r="H2239" s="85" t="s">
        <v>2325</v>
      </c>
    </row>
    <row r="2240" spans="1:8">
      <c r="A2240" s="85" t="s">
        <v>4730</v>
      </c>
      <c r="B2240" s="85" t="s">
        <v>4711</v>
      </c>
      <c r="C2240" s="85">
        <v>20</v>
      </c>
      <c r="D2240" s="85">
        <v>43849941</v>
      </c>
      <c r="E2240" s="85">
        <v>43853099</v>
      </c>
      <c r="F2240" s="85">
        <v>0</v>
      </c>
      <c r="G2240" s="85">
        <v>0</v>
      </c>
      <c r="H2240" s="85" t="s">
        <v>2325</v>
      </c>
    </row>
    <row r="2241" spans="1:8">
      <c r="A2241" s="85" t="s">
        <v>4731</v>
      </c>
      <c r="B2241" s="85" t="s">
        <v>4711</v>
      </c>
      <c r="C2241" s="85">
        <v>20</v>
      </c>
      <c r="D2241" s="85">
        <v>43880880</v>
      </c>
      <c r="E2241" s="85">
        <v>43883205</v>
      </c>
      <c r="F2241" s="85">
        <v>0</v>
      </c>
      <c r="G2241" s="85">
        <v>45</v>
      </c>
      <c r="H2241" s="85" t="s">
        <v>2325</v>
      </c>
    </row>
    <row r="2242" spans="1:8">
      <c r="A2242" s="85" t="s">
        <v>4732</v>
      </c>
      <c r="B2242" s="85" t="s">
        <v>4711</v>
      </c>
      <c r="C2242" s="85">
        <v>20</v>
      </c>
      <c r="D2242" s="85">
        <v>43922085</v>
      </c>
      <c r="E2242" s="85">
        <v>43937169</v>
      </c>
      <c r="F2242" s="85">
        <v>0</v>
      </c>
      <c r="G2242" s="85">
        <v>0</v>
      </c>
      <c r="H2242" s="85" t="s">
        <v>2325</v>
      </c>
    </row>
    <row r="2243" spans="1:8">
      <c r="A2243" s="85" t="s">
        <v>4733</v>
      </c>
      <c r="B2243" s="85" t="s">
        <v>4711</v>
      </c>
      <c r="C2243" s="85">
        <v>20</v>
      </c>
      <c r="D2243" s="85">
        <v>43935491</v>
      </c>
      <c r="E2243" s="85">
        <v>43945803</v>
      </c>
      <c r="F2243" s="85">
        <v>0</v>
      </c>
      <c r="G2243" s="85">
        <v>0</v>
      </c>
      <c r="H2243" s="85" t="s">
        <v>2325</v>
      </c>
    </row>
    <row r="2244" spans="1:8">
      <c r="A2244" s="85" t="s">
        <v>4734</v>
      </c>
      <c r="B2244" s="85" t="s">
        <v>4711</v>
      </c>
      <c r="C2244" s="85">
        <v>20</v>
      </c>
      <c r="D2244" s="85">
        <v>43953928</v>
      </c>
      <c r="E2244" s="85">
        <v>43977064</v>
      </c>
      <c r="F2244" s="85">
        <v>0</v>
      </c>
      <c r="G2244" s="85">
        <v>0</v>
      </c>
      <c r="H2244" s="85" t="s">
        <v>2325</v>
      </c>
    </row>
    <row r="2245" spans="1:8">
      <c r="A2245" s="85" t="s">
        <v>4735</v>
      </c>
      <c r="B2245" s="85" t="s">
        <v>4711</v>
      </c>
      <c r="C2245" s="85">
        <v>20</v>
      </c>
      <c r="D2245" s="85">
        <v>43990577</v>
      </c>
      <c r="E2245" s="85">
        <v>44005438</v>
      </c>
      <c r="F2245" s="85">
        <v>0</v>
      </c>
      <c r="G2245" s="85">
        <v>0</v>
      </c>
      <c r="H2245" s="85" t="s">
        <v>2325</v>
      </c>
    </row>
    <row r="2246" spans="1:8">
      <c r="A2246" s="85" t="s">
        <v>4736</v>
      </c>
      <c r="B2246" s="85" t="s">
        <v>4711</v>
      </c>
      <c r="C2246" s="85">
        <v>20</v>
      </c>
      <c r="D2246" s="85">
        <v>43991840</v>
      </c>
      <c r="E2246" s="85">
        <v>44039250</v>
      </c>
      <c r="F2246" s="85">
        <v>0</v>
      </c>
      <c r="G2246" s="85">
        <v>0</v>
      </c>
      <c r="H2246" s="85" t="s">
        <v>2325</v>
      </c>
    </row>
    <row r="2247" spans="1:8">
      <c r="A2247" s="85" t="s">
        <v>4737</v>
      </c>
      <c r="B2247" s="85" t="s">
        <v>4711</v>
      </c>
      <c r="C2247" s="85">
        <v>20</v>
      </c>
      <c r="D2247" s="85">
        <v>44002526</v>
      </c>
      <c r="E2247" s="85">
        <v>44036529</v>
      </c>
      <c r="F2247" s="85">
        <v>0</v>
      </c>
      <c r="G2247" s="85">
        <v>0</v>
      </c>
      <c r="H2247" s="85" t="s">
        <v>2325</v>
      </c>
    </row>
    <row r="2248" spans="1:8">
      <c r="A2248" s="85" t="s">
        <v>4738</v>
      </c>
      <c r="B2248" s="85" t="s">
        <v>4711</v>
      </c>
      <c r="C2248" s="85">
        <v>20</v>
      </c>
      <c r="D2248" s="85">
        <v>44034697</v>
      </c>
      <c r="E2248" s="85">
        <v>44039250</v>
      </c>
      <c r="F2248" s="85">
        <v>0</v>
      </c>
      <c r="G2248" s="85">
        <v>0</v>
      </c>
      <c r="H2248" s="85" t="s">
        <v>2325</v>
      </c>
    </row>
    <row r="2249" spans="1:8">
      <c r="A2249" s="85" t="s">
        <v>4739</v>
      </c>
      <c r="B2249" s="85" t="s">
        <v>4711</v>
      </c>
      <c r="C2249" s="85">
        <v>20</v>
      </c>
      <c r="D2249" s="85">
        <v>44044717</v>
      </c>
      <c r="E2249" s="85">
        <v>44054884</v>
      </c>
      <c r="F2249" s="85">
        <v>0</v>
      </c>
      <c r="G2249" s="85">
        <v>0</v>
      </c>
      <c r="H2249" s="85" t="s">
        <v>2325</v>
      </c>
    </row>
    <row r="2250" spans="1:8">
      <c r="A2250" s="85" t="s">
        <v>4740</v>
      </c>
      <c r="B2250" s="85" t="s">
        <v>4711</v>
      </c>
      <c r="C2250" s="85">
        <v>20</v>
      </c>
      <c r="D2250" s="85">
        <v>44074071</v>
      </c>
      <c r="E2250" s="85">
        <v>44077220</v>
      </c>
      <c r="F2250" s="85">
        <v>0</v>
      </c>
      <c r="G2250" s="85">
        <v>0</v>
      </c>
      <c r="H2250" s="85" t="s">
        <v>2325</v>
      </c>
    </row>
    <row r="2251" spans="1:8">
      <c r="A2251" s="85" t="s">
        <v>4741</v>
      </c>
      <c r="B2251" s="85" t="s">
        <v>4711</v>
      </c>
      <c r="C2251" s="85">
        <v>20</v>
      </c>
      <c r="D2251" s="85">
        <v>44095910</v>
      </c>
      <c r="E2251" s="85">
        <v>44107452</v>
      </c>
      <c r="F2251" s="85">
        <v>0</v>
      </c>
      <c r="G2251" s="85">
        <v>0</v>
      </c>
      <c r="H2251" s="85" t="s">
        <v>2325</v>
      </c>
    </row>
    <row r="2252" spans="1:8">
      <c r="A2252" s="85" t="s">
        <v>4742</v>
      </c>
      <c r="B2252" s="85" t="s">
        <v>4711</v>
      </c>
      <c r="C2252" s="85">
        <v>20</v>
      </c>
      <c r="D2252" s="85">
        <v>44098346</v>
      </c>
      <c r="E2252" s="85">
        <v>44110172</v>
      </c>
      <c r="F2252" s="85">
        <v>0</v>
      </c>
      <c r="G2252" s="85">
        <v>0</v>
      </c>
      <c r="H2252" s="85" t="s">
        <v>2325</v>
      </c>
    </row>
    <row r="2253" spans="1:8">
      <c r="A2253" s="85" t="s">
        <v>4743</v>
      </c>
      <c r="B2253" s="85" t="s">
        <v>4711</v>
      </c>
      <c r="C2253" s="85">
        <v>20</v>
      </c>
      <c r="D2253" s="85">
        <v>44141101</v>
      </c>
      <c r="E2253" s="85">
        <v>44144264</v>
      </c>
      <c r="F2253" s="85">
        <v>0</v>
      </c>
      <c r="G2253" s="85">
        <v>0</v>
      </c>
      <c r="H2253" s="85" t="s">
        <v>2325</v>
      </c>
    </row>
    <row r="2254" spans="1:8">
      <c r="A2254" s="85" t="s">
        <v>4744</v>
      </c>
      <c r="B2254" s="85" t="s">
        <v>4711</v>
      </c>
      <c r="C2254" s="85">
        <v>20</v>
      </c>
      <c r="D2254" s="85">
        <v>44179792</v>
      </c>
      <c r="E2254" s="85">
        <v>44207965</v>
      </c>
      <c r="F2254" s="85">
        <v>0</v>
      </c>
      <c r="G2254" s="85">
        <v>0</v>
      </c>
      <c r="H2254" s="85" t="s">
        <v>2325</v>
      </c>
    </row>
    <row r="2255" spans="1:8">
      <c r="A2255" s="85" t="s">
        <v>4745</v>
      </c>
      <c r="B2255" s="85" t="s">
        <v>4711</v>
      </c>
      <c r="C2255" s="85">
        <v>20</v>
      </c>
      <c r="D2255" s="85">
        <v>44277202</v>
      </c>
      <c r="E2255" s="85">
        <v>44298909</v>
      </c>
      <c r="F2255" s="85">
        <v>0</v>
      </c>
      <c r="G2255" s="85">
        <v>0</v>
      </c>
      <c r="H2255" s="85" t="s">
        <v>2325</v>
      </c>
    </row>
    <row r="2256" spans="1:8">
      <c r="A2256" s="85" t="s">
        <v>4746</v>
      </c>
      <c r="B2256" s="85" t="s">
        <v>4711</v>
      </c>
      <c r="C2256" s="85">
        <v>20</v>
      </c>
      <c r="D2256" s="85">
        <v>44313292</v>
      </c>
      <c r="E2256" s="85">
        <v>44333658</v>
      </c>
      <c r="F2256" s="85">
        <v>0</v>
      </c>
      <c r="G2256" s="85">
        <v>0</v>
      </c>
      <c r="H2256" s="85" t="s">
        <v>2325</v>
      </c>
    </row>
    <row r="2257" spans="1:8">
      <c r="A2257" s="85" t="s">
        <v>4747</v>
      </c>
      <c r="B2257" s="85" t="s">
        <v>4711</v>
      </c>
      <c r="C2257" s="85">
        <v>20</v>
      </c>
      <c r="D2257" s="85">
        <v>44330655</v>
      </c>
      <c r="E2257" s="85">
        <v>44337456</v>
      </c>
      <c r="F2257" s="85">
        <v>0</v>
      </c>
      <c r="G2257" s="85">
        <v>0</v>
      </c>
      <c r="H2257" s="85" t="s">
        <v>2325</v>
      </c>
    </row>
    <row r="2258" spans="1:8">
      <c r="A2258" s="85" t="s">
        <v>4748</v>
      </c>
      <c r="B2258" s="85" t="s">
        <v>4711</v>
      </c>
      <c r="C2258" s="85">
        <v>20</v>
      </c>
      <c r="D2258" s="85">
        <v>44350990</v>
      </c>
      <c r="E2258" s="85">
        <v>44354469</v>
      </c>
      <c r="F2258" s="85">
        <v>0</v>
      </c>
      <c r="G2258" s="85">
        <v>0</v>
      </c>
      <c r="H2258" s="85" t="s">
        <v>2325</v>
      </c>
    </row>
    <row r="2259" spans="1:8">
      <c r="A2259" s="85" t="s">
        <v>4749</v>
      </c>
      <c r="B2259" s="85" t="s">
        <v>4711</v>
      </c>
      <c r="C2259" s="85">
        <v>20</v>
      </c>
      <c r="D2259" s="85">
        <v>44376583</v>
      </c>
      <c r="E2259" s="85">
        <v>44420571</v>
      </c>
      <c r="F2259" s="85">
        <v>0</v>
      </c>
      <c r="G2259" s="85">
        <v>0</v>
      </c>
      <c r="H2259" s="85" t="s">
        <v>2325</v>
      </c>
    </row>
    <row r="2260" spans="1:8">
      <c r="A2260" s="85" t="s">
        <v>4750</v>
      </c>
      <c r="B2260" s="85" t="s">
        <v>4711</v>
      </c>
      <c r="C2260" s="85">
        <v>20</v>
      </c>
      <c r="D2260" s="85">
        <v>44420576</v>
      </c>
      <c r="E2260" s="85">
        <v>44440066</v>
      </c>
      <c r="F2260" s="85">
        <v>0</v>
      </c>
      <c r="G2260" s="85">
        <v>0</v>
      </c>
      <c r="H2260" s="85" t="s">
        <v>2325</v>
      </c>
    </row>
    <row r="2261" spans="1:8">
      <c r="A2261" s="85" t="s">
        <v>4751</v>
      </c>
      <c r="B2261" s="85" t="s">
        <v>4711</v>
      </c>
      <c r="C2261" s="85">
        <v>20</v>
      </c>
      <c r="D2261" s="85">
        <v>44517264</v>
      </c>
      <c r="E2261" s="85">
        <v>44519926</v>
      </c>
      <c r="F2261" s="85">
        <v>0</v>
      </c>
      <c r="G2261" s="85">
        <v>0</v>
      </c>
      <c r="H2261" s="85" t="s">
        <v>2325</v>
      </c>
    </row>
    <row r="2262" spans="1:8">
      <c r="A2262" s="85" t="s">
        <v>4752</v>
      </c>
      <c r="B2262" s="85" t="s">
        <v>4711</v>
      </c>
      <c r="C2262" s="85">
        <v>20</v>
      </c>
      <c r="D2262" s="85">
        <v>44527399</v>
      </c>
      <c r="E2262" s="85">
        <v>44540794</v>
      </c>
      <c r="F2262" s="85">
        <v>0</v>
      </c>
      <c r="G2262" s="85">
        <v>0</v>
      </c>
      <c r="H2262" s="85" t="s">
        <v>2325</v>
      </c>
    </row>
    <row r="2263" spans="1:8">
      <c r="A2263" s="85" t="s">
        <v>4753</v>
      </c>
      <c r="B2263" s="85" t="s">
        <v>4711</v>
      </c>
      <c r="C2263" s="85">
        <v>20</v>
      </c>
      <c r="D2263" s="85">
        <v>44563267</v>
      </c>
      <c r="E2263" s="85">
        <v>44576662</v>
      </c>
      <c r="F2263" s="85">
        <v>0</v>
      </c>
      <c r="G2263" s="85">
        <v>0</v>
      </c>
      <c r="H2263" s="85" t="s">
        <v>2325</v>
      </c>
    </row>
    <row r="2264" spans="1:8">
      <c r="A2264" s="85" t="s">
        <v>4754</v>
      </c>
      <c r="B2264" s="85" t="s">
        <v>4711</v>
      </c>
      <c r="C2264" s="85">
        <v>20</v>
      </c>
      <c r="D2264" s="85">
        <v>44650356</v>
      </c>
      <c r="E2264" s="85">
        <v>44688784</v>
      </c>
      <c r="F2264" s="85">
        <v>0</v>
      </c>
      <c r="G2264" s="85">
        <v>0</v>
      </c>
      <c r="H2264" s="85" t="s">
        <v>2325</v>
      </c>
    </row>
    <row r="2265" spans="1:8">
      <c r="A2265" s="85" t="s">
        <v>4755</v>
      </c>
      <c r="B2265" s="85" t="s">
        <v>4711</v>
      </c>
      <c r="C2265" s="85">
        <v>20</v>
      </c>
      <c r="D2265" s="85">
        <v>44689624</v>
      </c>
      <c r="E2265" s="85">
        <v>44718591</v>
      </c>
      <c r="F2265" s="85">
        <v>0</v>
      </c>
      <c r="G2265" s="85">
        <v>0</v>
      </c>
      <c r="H2265" s="85" t="s">
        <v>2325</v>
      </c>
    </row>
    <row r="2266" spans="1:8">
      <c r="A2266" s="85" t="s">
        <v>4756</v>
      </c>
      <c r="B2266" s="85" t="s">
        <v>4711</v>
      </c>
      <c r="C2266" s="85">
        <v>20</v>
      </c>
      <c r="D2266" s="85">
        <v>45129701</v>
      </c>
      <c r="E2266" s="85">
        <v>45142198</v>
      </c>
      <c r="F2266" s="85">
        <v>0</v>
      </c>
      <c r="G2266" s="85">
        <v>0</v>
      </c>
      <c r="H2266" s="85" t="s">
        <v>2325</v>
      </c>
    </row>
    <row r="2267" spans="1:8">
      <c r="A2267" s="85" t="s">
        <v>4757</v>
      </c>
      <c r="B2267" s="85" t="s">
        <v>4711</v>
      </c>
      <c r="C2267" s="85">
        <v>20</v>
      </c>
      <c r="D2267" s="85">
        <v>45338126</v>
      </c>
      <c r="E2267" s="85">
        <v>45364965</v>
      </c>
      <c r="F2267" s="85">
        <v>0</v>
      </c>
      <c r="G2267" s="85">
        <v>0</v>
      </c>
      <c r="H2267" s="85" t="s">
        <v>2325</v>
      </c>
    </row>
    <row r="2268" spans="1:8">
      <c r="A2268" s="85" t="s">
        <v>4758</v>
      </c>
      <c r="B2268" s="85" t="s">
        <v>4759</v>
      </c>
      <c r="C2268" s="85">
        <v>20</v>
      </c>
      <c r="D2268" s="85">
        <v>50668202</v>
      </c>
      <c r="E2268" s="85">
        <v>50820847</v>
      </c>
      <c r="F2268" s="85">
        <v>3</v>
      </c>
      <c r="G2268" s="85">
        <v>0</v>
      </c>
      <c r="H2268" s="85" t="s">
        <v>2325</v>
      </c>
    </row>
    <row r="2269" spans="1:8">
      <c r="A2269" s="85" t="s">
        <v>4760</v>
      </c>
      <c r="B2269" s="85" t="s">
        <v>4759</v>
      </c>
      <c r="C2269" s="85">
        <v>20</v>
      </c>
      <c r="D2269" s="85">
        <v>51588946</v>
      </c>
      <c r="E2269" s="85">
        <v>52111869</v>
      </c>
      <c r="F2269" s="85">
        <v>35</v>
      </c>
      <c r="G2269" s="85">
        <v>125</v>
      </c>
      <c r="H2269" s="85" t="s">
        <v>2325</v>
      </c>
    </row>
    <row r="2270" spans="1:8">
      <c r="A2270" s="85" t="s">
        <v>4761</v>
      </c>
      <c r="B2270" s="85" t="s">
        <v>4759</v>
      </c>
      <c r="C2270" s="85">
        <v>20</v>
      </c>
      <c r="D2270" s="85">
        <v>52105495</v>
      </c>
      <c r="E2270" s="85">
        <v>52106164</v>
      </c>
      <c r="F2270" s="85">
        <v>0</v>
      </c>
      <c r="G2270" s="85">
        <v>0</v>
      </c>
      <c r="H2270" s="85" t="s">
        <v>2325</v>
      </c>
    </row>
    <row r="2271" spans="1:8">
      <c r="A2271" s="85" t="s">
        <v>4762</v>
      </c>
      <c r="B2271" s="85" t="s">
        <v>4759</v>
      </c>
      <c r="C2271" s="85">
        <v>20</v>
      </c>
      <c r="D2271" s="85">
        <v>52183604</v>
      </c>
      <c r="E2271" s="85">
        <v>52226446</v>
      </c>
      <c r="F2271" s="85">
        <v>0</v>
      </c>
      <c r="G2271" s="85">
        <v>0</v>
      </c>
      <c r="H2271" s="85" t="s">
        <v>2325</v>
      </c>
    </row>
    <row r="2272" spans="1:8">
      <c r="A2272" s="85" t="s">
        <v>4763</v>
      </c>
      <c r="B2272" s="85" t="s">
        <v>4759</v>
      </c>
      <c r="C2272" s="85">
        <v>20</v>
      </c>
      <c r="D2272" s="85">
        <v>52553316</v>
      </c>
      <c r="E2272" s="85">
        <v>52687304</v>
      </c>
      <c r="F2272" s="85">
        <v>0</v>
      </c>
      <c r="G2272" s="85">
        <v>0</v>
      </c>
      <c r="H2272" s="85" t="s">
        <v>2325</v>
      </c>
    </row>
    <row r="2273" spans="1:8">
      <c r="A2273" s="85" t="s">
        <v>4764</v>
      </c>
      <c r="B2273" s="85" t="s">
        <v>4759</v>
      </c>
      <c r="C2273" s="85">
        <v>20</v>
      </c>
      <c r="D2273" s="85">
        <v>52769988</v>
      </c>
      <c r="E2273" s="85">
        <v>52790512</v>
      </c>
      <c r="F2273" s="85">
        <v>0</v>
      </c>
      <c r="G2273" s="85">
        <v>0</v>
      </c>
      <c r="H2273" s="85" t="s">
        <v>2325</v>
      </c>
    </row>
    <row r="2274" spans="1:8">
      <c r="A2274" s="85" t="s">
        <v>4765</v>
      </c>
      <c r="B2274" s="85" t="s">
        <v>4759</v>
      </c>
      <c r="C2274" s="85">
        <v>20</v>
      </c>
      <c r="D2274" s="85">
        <v>52824386</v>
      </c>
      <c r="E2274" s="85">
        <v>52844591</v>
      </c>
      <c r="F2274" s="85">
        <v>0</v>
      </c>
      <c r="G2274" s="85">
        <v>0</v>
      </c>
      <c r="H2274" s="85" t="s">
        <v>2325</v>
      </c>
    </row>
    <row r="2275" spans="1:8">
      <c r="A2275" s="85" t="s">
        <v>4766</v>
      </c>
      <c r="B2275" s="85" t="s">
        <v>4759</v>
      </c>
      <c r="C2275" s="85">
        <v>20</v>
      </c>
      <c r="D2275" s="85">
        <v>53092136</v>
      </c>
      <c r="E2275" s="85">
        <v>53267710</v>
      </c>
      <c r="F2275" s="85">
        <v>0</v>
      </c>
      <c r="G2275" s="85">
        <v>0</v>
      </c>
      <c r="H2275" s="85" t="s">
        <v>2325</v>
      </c>
    </row>
    <row r="2276" spans="1:8">
      <c r="A2276" s="85" t="s">
        <v>4767</v>
      </c>
      <c r="B2276" s="85" t="s">
        <v>4768</v>
      </c>
      <c r="C2276" s="85">
        <v>20</v>
      </c>
      <c r="D2276" s="85">
        <v>54572496</v>
      </c>
      <c r="E2276" s="85">
        <v>54580528</v>
      </c>
      <c r="F2276" s="85">
        <v>0</v>
      </c>
      <c r="G2276" s="85">
        <v>0</v>
      </c>
      <c r="H2276" s="85" t="s">
        <v>2325</v>
      </c>
    </row>
    <row r="2277" spans="1:8">
      <c r="A2277" s="85" t="s">
        <v>4769</v>
      </c>
      <c r="B2277" s="85" t="s">
        <v>4770</v>
      </c>
      <c r="C2277" s="85">
        <v>20</v>
      </c>
      <c r="D2277" s="85">
        <v>57414773</v>
      </c>
      <c r="E2277" s="85">
        <v>57486247</v>
      </c>
      <c r="F2277" s="85">
        <v>0</v>
      </c>
      <c r="G2277" s="85">
        <v>0</v>
      </c>
      <c r="H2277" s="85" t="s">
        <v>2325</v>
      </c>
    </row>
    <row r="2278" spans="1:8">
      <c r="A2278" s="85" t="s">
        <v>4771</v>
      </c>
      <c r="B2278" s="85" t="s">
        <v>4770</v>
      </c>
      <c r="C2278" s="85">
        <v>20</v>
      </c>
      <c r="D2278" s="85">
        <v>58152564</v>
      </c>
      <c r="E2278" s="85">
        <v>58422766</v>
      </c>
      <c r="F2278" s="85">
        <v>0</v>
      </c>
      <c r="G2278" s="85">
        <v>0</v>
      </c>
      <c r="H2278" s="85" t="s">
        <v>2325</v>
      </c>
    </row>
    <row r="2279" spans="1:8">
      <c r="A2279" s="85" t="s">
        <v>4772</v>
      </c>
      <c r="B2279" s="85" t="s">
        <v>4770</v>
      </c>
      <c r="C2279" s="85">
        <v>20</v>
      </c>
      <c r="D2279" s="85">
        <v>58438618</v>
      </c>
      <c r="E2279" s="85">
        <v>58508710</v>
      </c>
      <c r="F2279" s="85">
        <v>0</v>
      </c>
      <c r="G2279" s="85">
        <v>0</v>
      </c>
      <c r="H2279" s="85" t="s">
        <v>2325</v>
      </c>
    </row>
    <row r="2280" spans="1:8">
      <c r="A2280" s="85" t="s">
        <v>4773</v>
      </c>
      <c r="B2280" s="85" t="s">
        <v>4770</v>
      </c>
      <c r="C2280" s="85">
        <v>20</v>
      </c>
      <c r="D2280" s="85">
        <v>58508819</v>
      </c>
      <c r="E2280" s="85">
        <v>58523735</v>
      </c>
      <c r="F2280" s="85">
        <v>0</v>
      </c>
      <c r="G2280" s="85">
        <v>0</v>
      </c>
      <c r="H2280" s="85" t="s">
        <v>2325</v>
      </c>
    </row>
    <row r="2281" spans="1:8">
      <c r="A2281" s="85" t="s">
        <v>4774</v>
      </c>
      <c r="B2281" s="85" t="s">
        <v>4770</v>
      </c>
      <c r="C2281" s="85">
        <v>20</v>
      </c>
      <c r="D2281" s="85">
        <v>58511894</v>
      </c>
      <c r="E2281" s="85">
        <v>58515352</v>
      </c>
      <c r="F2281" s="85">
        <v>0</v>
      </c>
      <c r="G2281" s="85">
        <v>0</v>
      </c>
      <c r="H2281" s="85" t="s">
        <v>2325</v>
      </c>
    </row>
    <row r="2282" spans="1:8">
      <c r="A2282" s="85" t="s">
        <v>4775</v>
      </c>
      <c r="B2282" s="85" t="s">
        <v>4770</v>
      </c>
      <c r="C2282" s="85">
        <v>20</v>
      </c>
      <c r="D2282" s="85">
        <v>58533471</v>
      </c>
      <c r="E2282" s="85">
        <v>58609066</v>
      </c>
      <c r="F2282" s="85">
        <v>0</v>
      </c>
      <c r="G2282" s="85">
        <v>0</v>
      </c>
      <c r="H2282" s="85" t="s">
        <v>2325</v>
      </c>
    </row>
    <row r="2283" spans="1:8">
      <c r="A2283" s="85" t="s">
        <v>4776</v>
      </c>
      <c r="B2283" s="85" t="s">
        <v>4770</v>
      </c>
      <c r="C2283" s="85">
        <v>20</v>
      </c>
      <c r="D2283" s="85">
        <v>58630980</v>
      </c>
      <c r="E2283" s="85">
        <v>58648008</v>
      </c>
      <c r="F2283" s="85">
        <v>0</v>
      </c>
      <c r="G2283" s="85">
        <v>0</v>
      </c>
      <c r="H2283" s="85" t="s">
        <v>2325</v>
      </c>
    </row>
    <row r="2284" spans="1:8">
      <c r="A2284" s="85" t="s">
        <v>4777</v>
      </c>
      <c r="B2284" s="85" t="s">
        <v>4770</v>
      </c>
      <c r="C2284" s="85">
        <v>20</v>
      </c>
      <c r="D2284" s="85">
        <v>59827482</v>
      </c>
      <c r="E2284" s="85">
        <v>60515673</v>
      </c>
      <c r="F2284" s="85">
        <v>32</v>
      </c>
      <c r="G2284" s="85">
        <v>54</v>
      </c>
      <c r="H2284" s="85" t="s">
        <v>2325</v>
      </c>
    </row>
    <row r="2285" spans="1:8">
      <c r="A2285" s="85" t="s">
        <v>4778</v>
      </c>
      <c r="B2285" s="85" t="s">
        <v>4770</v>
      </c>
      <c r="C2285" s="85">
        <v>20</v>
      </c>
      <c r="D2285" s="85">
        <v>60697517</v>
      </c>
      <c r="E2285" s="85">
        <v>60710434</v>
      </c>
      <c r="F2285" s="85">
        <v>0</v>
      </c>
      <c r="G2285" s="85">
        <v>0</v>
      </c>
      <c r="H2285" s="85" t="s">
        <v>2325</v>
      </c>
    </row>
    <row r="2286" spans="1:8">
      <c r="A2286" s="85" t="s">
        <v>4779</v>
      </c>
      <c r="B2286" s="85" t="s">
        <v>4459</v>
      </c>
      <c r="C2286" s="85">
        <v>22</v>
      </c>
      <c r="D2286" s="85">
        <v>19166986</v>
      </c>
      <c r="E2286" s="85">
        <v>19279239</v>
      </c>
      <c r="F2286" s="85">
        <v>0</v>
      </c>
      <c r="G2286" s="85">
        <v>1</v>
      </c>
      <c r="H2286" s="85" t="s">
        <v>2329</v>
      </c>
    </row>
    <row r="2287" spans="1:8">
      <c r="A2287" s="85" t="s">
        <v>4780</v>
      </c>
      <c r="B2287" s="85" t="s">
        <v>4781</v>
      </c>
      <c r="C2287" s="85">
        <v>22</v>
      </c>
      <c r="D2287" s="85">
        <v>32329507</v>
      </c>
      <c r="E2287" s="85">
        <v>32341504</v>
      </c>
      <c r="F2287" s="85">
        <v>0</v>
      </c>
      <c r="G2287" s="85">
        <v>0</v>
      </c>
      <c r="H2287" s="85" t="s">
        <v>2325</v>
      </c>
    </row>
    <row r="2288" spans="1:8">
      <c r="A2288" s="85" t="s">
        <v>4782</v>
      </c>
      <c r="B2288" s="85" t="s">
        <v>4781</v>
      </c>
      <c r="C2288" s="85">
        <v>22</v>
      </c>
      <c r="D2288" s="85">
        <v>32340447</v>
      </c>
      <c r="E2288" s="85">
        <v>32353590</v>
      </c>
      <c r="F2288" s="85">
        <v>0</v>
      </c>
      <c r="G2288" s="85">
        <v>0</v>
      </c>
      <c r="H2288" s="85" t="s">
        <v>2325</v>
      </c>
    </row>
    <row r="2289" spans="1:8">
      <c r="A2289" s="85" t="s">
        <v>4783</v>
      </c>
      <c r="B2289" s="85" t="s">
        <v>4781</v>
      </c>
      <c r="C2289" s="85">
        <v>22</v>
      </c>
      <c r="D2289" s="85">
        <v>32439019</v>
      </c>
      <c r="E2289" s="85">
        <v>32509016</v>
      </c>
      <c r="F2289" s="85">
        <v>0</v>
      </c>
      <c r="G2289" s="85">
        <v>0</v>
      </c>
      <c r="H2289" s="85" t="s">
        <v>2325</v>
      </c>
    </row>
    <row r="2290" spans="1:8">
      <c r="A2290" s="85" t="s">
        <v>4784</v>
      </c>
      <c r="B2290" s="85" t="s">
        <v>4781</v>
      </c>
      <c r="C2290" s="85">
        <v>22</v>
      </c>
      <c r="D2290" s="85">
        <v>32586422</v>
      </c>
      <c r="E2290" s="85">
        <v>32600718</v>
      </c>
      <c r="F2290" s="85">
        <v>0</v>
      </c>
      <c r="G2290" s="85">
        <v>0</v>
      </c>
      <c r="H2290" s="85" t="s">
        <v>2325</v>
      </c>
    </row>
    <row r="2291" spans="1:8">
      <c r="A2291" s="85" t="s">
        <v>4785</v>
      </c>
      <c r="B2291" s="85" t="s">
        <v>4781</v>
      </c>
      <c r="C2291" s="85">
        <v>22</v>
      </c>
      <c r="D2291" s="85">
        <v>32614465</v>
      </c>
      <c r="E2291" s="85">
        <v>32651328</v>
      </c>
      <c r="F2291" s="85">
        <v>0</v>
      </c>
      <c r="G2291" s="85">
        <v>0</v>
      </c>
      <c r="H2291" s="85" t="s">
        <v>2325</v>
      </c>
    </row>
    <row r="2292" spans="1:8">
      <c r="A2292" s="85" t="s">
        <v>4786</v>
      </c>
      <c r="B2292" s="85" t="s">
        <v>4781</v>
      </c>
      <c r="C2292" s="85">
        <v>22</v>
      </c>
      <c r="D2292" s="85">
        <v>32755893</v>
      </c>
      <c r="E2292" s="85">
        <v>32778039</v>
      </c>
      <c r="F2292" s="85">
        <v>0</v>
      </c>
      <c r="G2292" s="85">
        <v>0</v>
      </c>
      <c r="H2292" s="85" t="s">
        <v>2325</v>
      </c>
    </row>
    <row r="2293" spans="1:8">
      <c r="A2293" s="85" t="s">
        <v>4787</v>
      </c>
      <c r="B2293" s="85" t="s">
        <v>4781</v>
      </c>
      <c r="C2293" s="85">
        <v>22</v>
      </c>
      <c r="D2293" s="85">
        <v>32783569</v>
      </c>
      <c r="E2293" s="85">
        <v>32808242</v>
      </c>
      <c r="F2293" s="85">
        <v>0</v>
      </c>
      <c r="G2293" s="85">
        <v>0</v>
      </c>
      <c r="H2293" s="85" t="s">
        <v>2325</v>
      </c>
    </row>
    <row r="2294" spans="1:8">
      <c r="A2294" s="85" t="s">
        <v>4788</v>
      </c>
      <c r="B2294" s="85" t="s">
        <v>4781</v>
      </c>
      <c r="C2294" s="85">
        <v>22</v>
      </c>
      <c r="D2294" s="85">
        <v>32809834</v>
      </c>
      <c r="E2294" s="85">
        <v>32860471</v>
      </c>
      <c r="F2294" s="85">
        <v>0</v>
      </c>
      <c r="G2294" s="85">
        <v>0</v>
      </c>
      <c r="H2294" s="85" t="s">
        <v>2325</v>
      </c>
    </row>
    <row r="2295" spans="1:8">
      <c r="A2295" s="85" t="s">
        <v>4789</v>
      </c>
      <c r="B2295" s="85" t="s">
        <v>4781</v>
      </c>
      <c r="C2295" s="85">
        <v>22</v>
      </c>
      <c r="D2295" s="85">
        <v>32870663</v>
      </c>
      <c r="E2295" s="85">
        <v>32894818</v>
      </c>
      <c r="F2295" s="85">
        <v>0</v>
      </c>
      <c r="G2295" s="85">
        <v>0</v>
      </c>
      <c r="H2295" s="85" t="s">
        <v>2325</v>
      </c>
    </row>
    <row r="2296" spans="1:8">
      <c r="A2296" s="85" t="s">
        <v>4790</v>
      </c>
      <c r="B2296" s="85" t="s">
        <v>4781</v>
      </c>
      <c r="C2296" s="85">
        <v>22</v>
      </c>
      <c r="D2296" s="85">
        <v>32908539</v>
      </c>
      <c r="E2296" s="85">
        <v>33454358</v>
      </c>
      <c r="F2296" s="85">
        <v>0</v>
      </c>
      <c r="G2296" s="85">
        <v>0</v>
      </c>
      <c r="H2296" s="85" t="s">
        <v>2325</v>
      </c>
    </row>
    <row r="2297" spans="1:8">
      <c r="A2297" s="85" t="s">
        <v>4791</v>
      </c>
      <c r="B2297" s="85" t="s">
        <v>4781</v>
      </c>
      <c r="C2297" s="85">
        <v>22</v>
      </c>
      <c r="D2297" s="85">
        <v>33558212</v>
      </c>
      <c r="E2297" s="85">
        <v>34318829</v>
      </c>
      <c r="F2297" s="85">
        <v>34</v>
      </c>
      <c r="G2297" s="85">
        <v>32</v>
      </c>
      <c r="H2297" s="85" t="s">
        <v>2325</v>
      </c>
    </row>
    <row r="2298" spans="1:8">
      <c r="A2298" s="85" t="s">
        <v>4792</v>
      </c>
      <c r="B2298" s="85" t="s">
        <v>4781</v>
      </c>
      <c r="C2298" s="85">
        <v>22</v>
      </c>
      <c r="D2298" s="85">
        <v>35462129</v>
      </c>
      <c r="E2298" s="85">
        <v>35483380</v>
      </c>
      <c r="F2298" s="85">
        <v>0</v>
      </c>
      <c r="G2298" s="85">
        <v>0</v>
      </c>
      <c r="H2298" s="85" t="s">
        <v>2325</v>
      </c>
    </row>
    <row r="2299" spans="1:8">
      <c r="A2299" s="85" t="s">
        <v>4793</v>
      </c>
      <c r="B2299" s="85" t="s">
        <v>4781</v>
      </c>
      <c r="C2299" s="85">
        <v>22</v>
      </c>
      <c r="D2299" s="85">
        <v>35653445</v>
      </c>
      <c r="E2299" s="85">
        <v>35691800</v>
      </c>
      <c r="F2299" s="85">
        <v>0</v>
      </c>
      <c r="G2299" s="85">
        <v>0</v>
      </c>
      <c r="H2299" s="85" t="s">
        <v>2325</v>
      </c>
    </row>
    <row r="2300" spans="1:8">
      <c r="A2300" s="85" t="s">
        <v>4794</v>
      </c>
      <c r="B2300" s="85" t="s">
        <v>4781</v>
      </c>
      <c r="C2300" s="85">
        <v>22</v>
      </c>
      <c r="D2300" s="85">
        <v>35695268</v>
      </c>
      <c r="E2300" s="85">
        <v>35743985</v>
      </c>
      <c r="F2300" s="85">
        <v>0</v>
      </c>
      <c r="G2300" s="85">
        <v>0</v>
      </c>
      <c r="H2300" s="85" t="s">
        <v>2325</v>
      </c>
    </row>
    <row r="2301" spans="1:8">
      <c r="A2301" s="85" t="s">
        <v>4795</v>
      </c>
      <c r="B2301" s="85" t="s">
        <v>4796</v>
      </c>
      <c r="C2301" s="85">
        <v>22</v>
      </c>
      <c r="D2301" s="85">
        <v>50497820</v>
      </c>
      <c r="E2301" s="85">
        <v>50524331</v>
      </c>
      <c r="F2301" s="85">
        <v>0</v>
      </c>
      <c r="G2301" s="85">
        <v>9</v>
      </c>
      <c r="H2301" s="85" t="s">
        <v>2329</v>
      </c>
    </row>
    <row r="2302" spans="1:8">
      <c r="A2302" s="85" t="s">
        <v>4797</v>
      </c>
      <c r="B2302" s="85" t="s">
        <v>4796</v>
      </c>
      <c r="C2302" s="85">
        <v>22</v>
      </c>
      <c r="D2302" s="85">
        <v>50528308</v>
      </c>
      <c r="E2302" s="85">
        <v>50600119</v>
      </c>
      <c r="F2302" s="85">
        <v>0</v>
      </c>
      <c r="G2302" s="85">
        <v>9</v>
      </c>
      <c r="H2302" s="85" t="s">
        <v>2329</v>
      </c>
    </row>
    <row r="2303" spans="1:8">
      <c r="A2303" s="85" t="s">
        <v>4798</v>
      </c>
      <c r="B2303" s="85" t="s">
        <v>4796</v>
      </c>
      <c r="C2303" s="85">
        <v>22</v>
      </c>
      <c r="D2303" s="85">
        <v>50609160</v>
      </c>
      <c r="E2303" s="85">
        <v>50618723</v>
      </c>
      <c r="F2303" s="85">
        <v>1</v>
      </c>
      <c r="G2303" s="85">
        <v>4</v>
      </c>
      <c r="H2303" s="85" t="s">
        <v>2329</v>
      </c>
    </row>
    <row r="2304" spans="1:8">
      <c r="A2304" s="85" t="s">
        <v>4799</v>
      </c>
      <c r="B2304" s="85" t="s">
        <v>4796</v>
      </c>
      <c r="C2304" s="85">
        <v>22</v>
      </c>
      <c r="D2304" s="85">
        <v>50624344</v>
      </c>
      <c r="E2304" s="85">
        <v>50638027</v>
      </c>
      <c r="F2304" s="85">
        <v>4</v>
      </c>
      <c r="G2304" s="85">
        <v>9</v>
      </c>
      <c r="H2304" s="85" t="s">
        <v>2329</v>
      </c>
    </row>
    <row r="2305" spans="1:8">
      <c r="A2305" s="85" t="s">
        <v>4800</v>
      </c>
      <c r="B2305" s="85" t="s">
        <v>4796</v>
      </c>
      <c r="C2305" s="85">
        <v>22</v>
      </c>
      <c r="D2305" s="85">
        <v>50639408</v>
      </c>
      <c r="E2305" s="85">
        <v>50656045</v>
      </c>
      <c r="F2305" s="85">
        <v>8</v>
      </c>
      <c r="G2305" s="85">
        <v>9</v>
      </c>
      <c r="H2305" s="85" t="s">
        <v>2325</v>
      </c>
    </row>
    <row r="2306" spans="1:8">
      <c r="A2306" s="85" t="s">
        <v>4801</v>
      </c>
      <c r="B2306" s="85" t="s">
        <v>4796</v>
      </c>
      <c r="C2306" s="85">
        <v>22</v>
      </c>
      <c r="D2306" s="85">
        <v>50656118</v>
      </c>
      <c r="E2306" s="85">
        <v>50683421</v>
      </c>
      <c r="F2306" s="85">
        <v>9</v>
      </c>
      <c r="G2306" s="85">
        <v>9</v>
      </c>
      <c r="H2306" s="85" t="s">
        <v>2329</v>
      </c>
    </row>
    <row r="2307" spans="1:8">
      <c r="A2307" s="85" t="s">
        <v>4802</v>
      </c>
      <c r="B2307" s="85" t="s">
        <v>4796</v>
      </c>
      <c r="C2307" s="85">
        <v>22</v>
      </c>
      <c r="D2307" s="85">
        <v>50683612</v>
      </c>
      <c r="E2307" s="85">
        <v>50689834</v>
      </c>
      <c r="F2307" s="85">
        <v>0</v>
      </c>
      <c r="G2307" s="85">
        <v>9</v>
      </c>
      <c r="H2307" s="85" t="s">
        <v>2329</v>
      </c>
    </row>
    <row r="2308" spans="1:8">
      <c r="A2308" s="85" t="s">
        <v>4803</v>
      </c>
      <c r="B2308" s="85" t="s">
        <v>4796</v>
      </c>
      <c r="C2308" s="85">
        <v>22</v>
      </c>
      <c r="D2308" s="85">
        <v>50683879</v>
      </c>
      <c r="E2308" s="85">
        <v>50700254</v>
      </c>
      <c r="F2308" s="85">
        <v>0</v>
      </c>
      <c r="G2308" s="85">
        <v>6</v>
      </c>
      <c r="H2308" s="85" t="s">
        <v>2329</v>
      </c>
    </row>
    <row r="2309" spans="1:8">
      <c r="A2309" s="85" t="s">
        <v>4804</v>
      </c>
      <c r="B2309" s="85" t="s">
        <v>4796</v>
      </c>
      <c r="C2309" s="85">
        <v>22</v>
      </c>
      <c r="D2309" s="85">
        <v>50964181</v>
      </c>
      <c r="E2309" s="85">
        <v>50968485</v>
      </c>
      <c r="F2309" s="85">
        <v>0</v>
      </c>
      <c r="G2309" s="85">
        <v>3</v>
      </c>
      <c r="H2309" s="85" t="s">
        <v>2329</v>
      </c>
    </row>
    <row r="2310" spans="1:8">
      <c r="A2310" s="85" t="s">
        <v>4805</v>
      </c>
      <c r="B2310" s="85" t="s">
        <v>4796</v>
      </c>
      <c r="C2310" s="85">
        <v>22</v>
      </c>
      <c r="D2310" s="85">
        <v>50986462</v>
      </c>
      <c r="E2310" s="85">
        <v>50989451</v>
      </c>
      <c r="F2310" s="85">
        <v>0</v>
      </c>
      <c r="G2310" s="85">
        <v>0</v>
      </c>
      <c r="H2310" s="85" t="s">
        <v>2325</v>
      </c>
    </row>
    <row r="2311" spans="1:8">
      <c r="A2311" s="85" t="s">
        <v>4806</v>
      </c>
      <c r="B2311" s="85" t="s">
        <v>4796</v>
      </c>
      <c r="C2311" s="85">
        <v>22</v>
      </c>
      <c r="D2311" s="85">
        <v>51017378</v>
      </c>
      <c r="E2311" s="85">
        <v>51039884</v>
      </c>
      <c r="F2311" s="85">
        <v>0</v>
      </c>
      <c r="G2311" s="85">
        <v>4</v>
      </c>
      <c r="H2311" s="85" t="s">
        <v>2329</v>
      </c>
    </row>
    <row r="2312" spans="1:8">
      <c r="A2312" s="62"/>
      <c r="B2312" s="62"/>
      <c r="C2312" s="62"/>
      <c r="D2312" s="62"/>
      <c r="E2312" s="62"/>
      <c r="F2312" s="62"/>
      <c r="G2312" s="62"/>
      <c r="H2312" s="62"/>
    </row>
    <row r="2313" spans="1:8">
      <c r="A2313" s="61" t="s">
        <v>4807</v>
      </c>
      <c r="B2313" s="85"/>
      <c r="C2313" s="85"/>
      <c r="D2313" s="85"/>
      <c r="E2313" s="85"/>
      <c r="F2313" s="85"/>
      <c r="G2313" s="85"/>
      <c r="H2313" s="85"/>
    </row>
  </sheetData>
  <mergeCells count="1">
    <mergeCell ref="A1:T1"/>
  </mergeCells>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373"/>
  <sheetViews>
    <sheetView topLeftCell="A358" workbookViewId="0">
      <selection activeCell="E371" sqref="E371"/>
    </sheetView>
  </sheetViews>
  <sheetFormatPr defaultColWidth="10.85546875" defaultRowHeight="15"/>
  <cols>
    <col min="1" max="2" width="19" customWidth="1"/>
    <col min="3" max="3" width="12" customWidth="1"/>
    <col min="4" max="5" width="13" customWidth="1"/>
    <col min="6" max="6" width="9" customWidth="1"/>
    <col min="7" max="7" width="11" customWidth="1"/>
    <col min="8" max="8" width="14" customWidth="1"/>
    <col min="9" max="50" width="50" customWidth="1"/>
    <col min="51" max="368" width="0.140625" customWidth="1"/>
  </cols>
  <sheetData>
    <row r="1" spans="1:20" ht="15.75">
      <c r="A1" s="197" t="s">
        <v>27</v>
      </c>
      <c r="B1" s="198"/>
      <c r="C1" s="198"/>
      <c r="D1" s="198"/>
      <c r="E1" s="198"/>
      <c r="F1" s="198"/>
      <c r="G1" s="198"/>
      <c r="H1" s="198"/>
      <c r="I1" s="198"/>
      <c r="J1" s="198"/>
      <c r="K1" s="198"/>
      <c r="L1" s="198"/>
      <c r="M1" s="198"/>
      <c r="N1" s="198"/>
      <c r="O1" s="198"/>
      <c r="P1" s="198"/>
      <c r="Q1" s="198"/>
      <c r="R1" s="198"/>
      <c r="S1" s="198"/>
      <c r="T1" s="198"/>
    </row>
    <row r="3" spans="1:20">
      <c r="A3" s="60" t="s">
        <v>4808</v>
      </c>
      <c r="B3" s="60" t="s">
        <v>2318</v>
      </c>
      <c r="C3" s="60" t="s">
        <v>391</v>
      </c>
      <c r="D3" s="60" t="s">
        <v>392</v>
      </c>
      <c r="E3" s="60" t="s">
        <v>4809</v>
      </c>
      <c r="F3" s="60" t="s">
        <v>4810</v>
      </c>
      <c r="G3" s="60" t="s">
        <v>4811</v>
      </c>
      <c r="H3" s="60" t="s">
        <v>2085</v>
      </c>
      <c r="I3" s="85"/>
      <c r="J3" s="85"/>
      <c r="K3" s="85"/>
      <c r="L3" s="85"/>
      <c r="M3" s="85"/>
      <c r="N3" s="85"/>
      <c r="O3" s="85"/>
      <c r="P3" s="85"/>
      <c r="Q3" s="85"/>
      <c r="R3" s="85"/>
      <c r="S3" s="85"/>
      <c r="T3" s="85"/>
    </row>
    <row r="4" spans="1:20">
      <c r="A4" s="85" t="s">
        <v>4812</v>
      </c>
      <c r="B4" s="85" t="s">
        <v>4813</v>
      </c>
      <c r="C4" s="85">
        <v>1</v>
      </c>
      <c r="D4" s="85">
        <v>6845384</v>
      </c>
      <c r="E4" s="85">
        <v>7829766</v>
      </c>
      <c r="F4" s="85">
        <v>3197</v>
      </c>
      <c r="G4" s="85">
        <v>5.1962000000000002</v>
      </c>
      <c r="H4" s="85" t="s">
        <v>4814</v>
      </c>
      <c r="I4" s="85"/>
      <c r="J4" s="85"/>
      <c r="K4" s="85"/>
      <c r="L4" s="85"/>
      <c r="M4" s="85"/>
      <c r="N4" s="85"/>
      <c r="O4" s="85"/>
      <c r="P4" s="85"/>
      <c r="Q4" s="85"/>
      <c r="R4" s="85"/>
      <c r="S4" s="85"/>
      <c r="T4" s="85"/>
    </row>
    <row r="5" spans="1:20">
      <c r="A5" s="85" t="s">
        <v>4815</v>
      </c>
      <c r="B5" s="85" t="s">
        <v>2344</v>
      </c>
      <c r="C5" s="85">
        <v>1</v>
      </c>
      <c r="D5" s="85">
        <v>28696114</v>
      </c>
      <c r="E5" s="85">
        <v>28826881</v>
      </c>
      <c r="F5" s="85">
        <v>412</v>
      </c>
      <c r="G5" s="85">
        <v>4.8536999999999999</v>
      </c>
      <c r="H5" s="85" t="s">
        <v>4816</v>
      </c>
      <c r="I5" s="85"/>
      <c r="J5" s="85"/>
      <c r="K5" s="85"/>
      <c r="L5" s="85"/>
      <c r="M5" s="85"/>
      <c r="N5" s="85"/>
      <c r="O5" s="85"/>
      <c r="P5" s="85"/>
      <c r="Q5" s="85"/>
      <c r="R5" s="85"/>
      <c r="S5" s="85"/>
      <c r="T5" s="85"/>
    </row>
    <row r="6" spans="1:20">
      <c r="A6" s="85" t="s">
        <v>4817</v>
      </c>
      <c r="B6" s="85" t="s">
        <v>2345</v>
      </c>
      <c r="C6" s="85">
        <v>1</v>
      </c>
      <c r="D6" s="85">
        <v>28832455</v>
      </c>
      <c r="E6" s="85">
        <v>28865812</v>
      </c>
      <c r="F6" s="85">
        <v>81</v>
      </c>
      <c r="G6" s="85">
        <v>4.8034999999999997</v>
      </c>
      <c r="H6" s="85" t="s">
        <v>4818</v>
      </c>
      <c r="I6" s="85"/>
      <c r="J6" s="85"/>
      <c r="K6" s="85"/>
      <c r="L6" s="85"/>
      <c r="M6" s="85"/>
      <c r="N6" s="85"/>
      <c r="O6" s="85"/>
      <c r="P6" s="85"/>
      <c r="Q6" s="85"/>
      <c r="R6" s="85"/>
      <c r="S6" s="85"/>
      <c r="T6" s="85"/>
    </row>
    <row r="7" spans="1:20">
      <c r="A7" s="85" t="s">
        <v>4819</v>
      </c>
      <c r="B7" s="85" t="s">
        <v>2346</v>
      </c>
      <c r="C7" s="85">
        <v>1</v>
      </c>
      <c r="D7" s="85">
        <v>28879597</v>
      </c>
      <c r="E7" s="85">
        <v>28905051</v>
      </c>
      <c r="F7" s="85">
        <v>46</v>
      </c>
      <c r="G7" s="85">
        <v>5.2175000000000002</v>
      </c>
      <c r="H7" s="85" t="s">
        <v>4820</v>
      </c>
      <c r="I7" s="85"/>
      <c r="J7" s="85"/>
      <c r="K7" s="85"/>
      <c r="L7" s="85"/>
      <c r="M7" s="85"/>
      <c r="N7" s="85"/>
      <c r="O7" s="85"/>
      <c r="P7" s="85"/>
      <c r="Q7" s="85"/>
      <c r="R7" s="85"/>
      <c r="S7" s="85"/>
      <c r="T7" s="85"/>
    </row>
    <row r="8" spans="1:20">
      <c r="A8" s="85" t="s">
        <v>4821</v>
      </c>
      <c r="B8" s="85" t="s">
        <v>2347</v>
      </c>
      <c r="C8" s="85">
        <v>1</v>
      </c>
      <c r="D8" s="85">
        <v>28915835</v>
      </c>
      <c r="E8" s="85">
        <v>28969597</v>
      </c>
      <c r="F8" s="85">
        <v>86</v>
      </c>
      <c r="G8" s="85">
        <v>4.6050000000000004</v>
      </c>
      <c r="H8" s="85" t="s">
        <v>4822</v>
      </c>
      <c r="I8" s="85"/>
      <c r="J8" s="85"/>
      <c r="K8" s="85"/>
      <c r="L8" s="85"/>
      <c r="M8" s="85"/>
      <c r="N8" s="85"/>
      <c r="O8" s="85"/>
      <c r="P8" s="85"/>
      <c r="Q8" s="85"/>
      <c r="R8" s="85"/>
      <c r="S8" s="85"/>
      <c r="T8" s="85"/>
    </row>
    <row r="9" spans="1:20">
      <c r="A9" s="85" t="s">
        <v>4823</v>
      </c>
      <c r="B9" s="85" t="s">
        <v>2351</v>
      </c>
      <c r="C9" s="85">
        <v>1</v>
      </c>
      <c r="D9" s="85">
        <v>29138654</v>
      </c>
      <c r="E9" s="85">
        <v>29190208</v>
      </c>
      <c r="F9" s="85">
        <v>179</v>
      </c>
      <c r="G9" s="85">
        <v>5.3063000000000002</v>
      </c>
      <c r="H9" s="85" t="s">
        <v>4824</v>
      </c>
      <c r="I9" s="85"/>
      <c r="J9" s="85"/>
      <c r="K9" s="85"/>
      <c r="L9" s="85"/>
      <c r="M9" s="85"/>
      <c r="N9" s="85"/>
      <c r="O9" s="85"/>
      <c r="P9" s="85"/>
      <c r="Q9" s="85"/>
      <c r="R9" s="85"/>
      <c r="S9" s="85"/>
      <c r="T9" s="85"/>
    </row>
    <row r="10" spans="1:20">
      <c r="A10" s="85" t="s">
        <v>4825</v>
      </c>
      <c r="B10" s="85" t="s">
        <v>2376</v>
      </c>
      <c r="C10" s="85">
        <v>1</v>
      </c>
      <c r="D10" s="85">
        <v>43766664</v>
      </c>
      <c r="E10" s="85">
        <v>43788779</v>
      </c>
      <c r="F10" s="85">
        <v>35</v>
      </c>
      <c r="G10" s="85">
        <v>4.8798000000000004</v>
      </c>
      <c r="H10" s="85" t="s">
        <v>4826</v>
      </c>
      <c r="I10" s="85"/>
      <c r="J10" s="85"/>
      <c r="K10" s="85"/>
      <c r="L10" s="85"/>
      <c r="M10" s="85"/>
      <c r="N10" s="85"/>
      <c r="O10" s="85"/>
      <c r="P10" s="85"/>
      <c r="Q10" s="85"/>
      <c r="R10" s="85"/>
      <c r="S10" s="85"/>
      <c r="T10" s="85"/>
    </row>
    <row r="11" spans="1:20">
      <c r="A11" s="85" t="s">
        <v>4827</v>
      </c>
      <c r="B11" s="85" t="s">
        <v>2377</v>
      </c>
      <c r="C11" s="85">
        <v>1</v>
      </c>
      <c r="D11" s="85">
        <v>43803478</v>
      </c>
      <c r="E11" s="85">
        <v>43818443</v>
      </c>
      <c r="F11" s="85">
        <v>17</v>
      </c>
      <c r="G11" s="85">
        <v>4.8037999999999998</v>
      </c>
      <c r="H11" s="85" t="s">
        <v>4828</v>
      </c>
      <c r="I11" s="85"/>
      <c r="J11" s="85"/>
      <c r="K11" s="85"/>
      <c r="L11" s="85"/>
      <c r="M11" s="85"/>
      <c r="N11" s="85"/>
      <c r="O11" s="85"/>
      <c r="P11" s="85"/>
      <c r="Q11" s="85"/>
      <c r="R11" s="85"/>
      <c r="S11" s="85"/>
      <c r="T11" s="85"/>
    </row>
    <row r="12" spans="1:20">
      <c r="A12" s="85" t="s">
        <v>4829</v>
      </c>
      <c r="B12" s="85" t="s">
        <v>2378</v>
      </c>
      <c r="C12" s="85">
        <v>1</v>
      </c>
      <c r="D12" s="85">
        <v>43824626</v>
      </c>
      <c r="E12" s="85">
        <v>43828874</v>
      </c>
      <c r="F12" s="85">
        <v>6</v>
      </c>
      <c r="G12" s="85">
        <v>6.1970000000000001</v>
      </c>
      <c r="H12" s="85" t="s">
        <v>4830</v>
      </c>
      <c r="I12" s="85"/>
      <c r="J12" s="85"/>
      <c r="K12" s="85"/>
      <c r="L12" s="85"/>
      <c r="M12" s="85"/>
      <c r="N12" s="85"/>
      <c r="O12" s="85"/>
      <c r="P12" s="85"/>
      <c r="Q12" s="85"/>
      <c r="R12" s="85"/>
      <c r="S12" s="85"/>
      <c r="T12" s="85"/>
    </row>
    <row r="13" spans="1:20">
      <c r="A13" s="85" t="s">
        <v>4831</v>
      </c>
      <c r="B13" s="85" t="s">
        <v>2379</v>
      </c>
      <c r="C13" s="85">
        <v>1</v>
      </c>
      <c r="D13" s="85">
        <v>43829068</v>
      </c>
      <c r="E13" s="85">
        <v>43833696</v>
      </c>
      <c r="F13" s="85">
        <v>9</v>
      </c>
      <c r="G13" s="85">
        <v>5.1346999999999996</v>
      </c>
      <c r="H13" s="85" t="s">
        <v>4832</v>
      </c>
      <c r="I13" s="85"/>
      <c r="J13" s="85"/>
      <c r="K13" s="85"/>
      <c r="L13" s="85"/>
      <c r="M13" s="85"/>
      <c r="N13" s="85"/>
      <c r="O13" s="85"/>
      <c r="P13" s="85"/>
      <c r="Q13" s="85"/>
      <c r="R13" s="85"/>
      <c r="S13" s="85"/>
      <c r="T13" s="85"/>
    </row>
    <row r="14" spans="1:20">
      <c r="A14" s="85" t="s">
        <v>4833</v>
      </c>
      <c r="B14" s="85" t="s">
        <v>2381</v>
      </c>
      <c r="C14" s="85">
        <v>1</v>
      </c>
      <c r="D14" s="85">
        <v>43855553</v>
      </c>
      <c r="E14" s="85">
        <v>43918321</v>
      </c>
      <c r="F14" s="85">
        <v>119</v>
      </c>
      <c r="G14" s="85">
        <v>5.0461</v>
      </c>
      <c r="H14" s="85" t="s">
        <v>4834</v>
      </c>
      <c r="I14" s="85"/>
      <c r="J14" s="85"/>
      <c r="K14" s="85"/>
      <c r="L14" s="85"/>
      <c r="M14" s="85"/>
      <c r="N14" s="85"/>
      <c r="O14" s="85"/>
      <c r="P14" s="85"/>
      <c r="Q14" s="85"/>
      <c r="R14" s="85"/>
      <c r="S14" s="85"/>
      <c r="T14" s="85"/>
    </row>
    <row r="15" spans="1:20">
      <c r="A15" s="85" t="s">
        <v>4835</v>
      </c>
      <c r="B15" s="85" t="s">
        <v>2382</v>
      </c>
      <c r="C15" s="85">
        <v>1</v>
      </c>
      <c r="D15" s="85">
        <v>43916824</v>
      </c>
      <c r="E15" s="85">
        <v>43919660</v>
      </c>
      <c r="F15" s="85">
        <v>7</v>
      </c>
      <c r="G15" s="85">
        <v>5.5434000000000001</v>
      </c>
      <c r="H15" s="85" t="s">
        <v>4836</v>
      </c>
      <c r="I15" s="85"/>
      <c r="J15" s="85"/>
      <c r="K15" s="85"/>
      <c r="L15" s="85"/>
      <c r="M15" s="85"/>
      <c r="N15" s="85"/>
      <c r="O15" s="85"/>
      <c r="P15" s="85"/>
      <c r="Q15" s="85"/>
      <c r="R15" s="85"/>
      <c r="S15" s="85"/>
      <c r="T15" s="85"/>
    </row>
    <row r="16" spans="1:20">
      <c r="A16" s="85" t="s">
        <v>4837</v>
      </c>
      <c r="B16" s="85" t="s">
        <v>2383</v>
      </c>
      <c r="C16" s="85">
        <v>1</v>
      </c>
      <c r="D16" s="85">
        <v>43990858</v>
      </c>
      <c r="E16" s="85">
        <v>44089343</v>
      </c>
      <c r="F16" s="85">
        <v>301</v>
      </c>
      <c r="G16" s="85">
        <v>6.7499000000000002</v>
      </c>
      <c r="H16" s="85" t="s">
        <v>4838</v>
      </c>
      <c r="I16" s="85"/>
      <c r="J16" s="85"/>
      <c r="K16" s="85"/>
      <c r="L16" s="85"/>
      <c r="M16" s="85"/>
      <c r="N16" s="85"/>
      <c r="O16" s="85"/>
      <c r="P16" s="85"/>
      <c r="Q16" s="85"/>
      <c r="R16" s="85"/>
      <c r="S16" s="85"/>
      <c r="T16" s="85"/>
    </row>
    <row r="17" spans="1:8">
      <c r="A17" s="85" t="s">
        <v>4839</v>
      </c>
      <c r="B17" s="85" t="s">
        <v>2384</v>
      </c>
      <c r="C17" s="85">
        <v>1</v>
      </c>
      <c r="D17" s="85">
        <v>44115829</v>
      </c>
      <c r="E17" s="85">
        <v>44171186</v>
      </c>
      <c r="F17" s="85">
        <v>111</v>
      </c>
      <c r="G17" s="85">
        <v>5.7689000000000004</v>
      </c>
      <c r="H17" s="85" t="s">
        <v>4840</v>
      </c>
    </row>
    <row r="18" spans="1:8">
      <c r="A18" s="85" t="s">
        <v>4841</v>
      </c>
      <c r="B18" s="85" t="s">
        <v>2385</v>
      </c>
      <c r="C18" s="85">
        <v>1</v>
      </c>
      <c r="D18" s="85">
        <v>44171495</v>
      </c>
      <c r="E18" s="85">
        <v>44396831</v>
      </c>
      <c r="F18" s="85">
        <v>595</v>
      </c>
      <c r="G18" s="85">
        <v>6.5391000000000004</v>
      </c>
      <c r="H18" s="85" t="s">
        <v>4842</v>
      </c>
    </row>
    <row r="19" spans="1:8">
      <c r="A19" s="85" t="s">
        <v>4843</v>
      </c>
      <c r="B19" s="85" t="s">
        <v>2386</v>
      </c>
      <c r="C19" s="85">
        <v>1</v>
      </c>
      <c r="D19" s="85">
        <v>44398992</v>
      </c>
      <c r="E19" s="85">
        <v>44402913</v>
      </c>
      <c r="F19" s="85">
        <v>12</v>
      </c>
      <c r="G19" s="85">
        <v>4.5785999999999998</v>
      </c>
      <c r="H19" s="85" t="s">
        <v>4844</v>
      </c>
    </row>
    <row r="20" spans="1:8">
      <c r="A20" s="85" t="s">
        <v>4845</v>
      </c>
      <c r="B20" s="85" t="s">
        <v>2389</v>
      </c>
      <c r="C20" s="85">
        <v>1</v>
      </c>
      <c r="D20" s="85">
        <v>44440159</v>
      </c>
      <c r="E20" s="85">
        <v>44443967</v>
      </c>
      <c r="F20" s="85">
        <v>9</v>
      </c>
      <c r="G20" s="85">
        <v>5.1425000000000001</v>
      </c>
      <c r="H20" s="85" t="s">
        <v>4846</v>
      </c>
    </row>
    <row r="21" spans="1:8">
      <c r="A21" s="85" t="s">
        <v>4847</v>
      </c>
      <c r="B21" s="85" t="s">
        <v>4848</v>
      </c>
      <c r="C21" s="85">
        <v>1</v>
      </c>
      <c r="D21" s="85">
        <v>53679771</v>
      </c>
      <c r="E21" s="85">
        <v>53686289</v>
      </c>
      <c r="F21" s="85">
        <v>15</v>
      </c>
      <c r="G21" s="85">
        <v>4.6662999999999997</v>
      </c>
      <c r="H21" s="85" t="s">
        <v>4849</v>
      </c>
    </row>
    <row r="22" spans="1:8">
      <c r="A22" s="85" t="s">
        <v>4850</v>
      </c>
      <c r="B22" s="85" t="s">
        <v>4851</v>
      </c>
      <c r="C22" s="85">
        <v>1</v>
      </c>
      <c r="D22" s="85">
        <v>53711217</v>
      </c>
      <c r="E22" s="85">
        <v>53793742</v>
      </c>
      <c r="F22" s="85">
        <v>230</v>
      </c>
      <c r="G22" s="85">
        <v>5.1460999999999997</v>
      </c>
      <c r="H22" s="85" t="s">
        <v>4852</v>
      </c>
    </row>
    <row r="23" spans="1:8">
      <c r="A23" s="85" t="s">
        <v>4853</v>
      </c>
      <c r="B23" s="85" t="s">
        <v>4854</v>
      </c>
      <c r="C23" s="85">
        <v>1</v>
      </c>
      <c r="D23" s="85">
        <v>57460451</v>
      </c>
      <c r="E23" s="85">
        <v>59012406</v>
      </c>
      <c r="F23" s="85">
        <v>5459</v>
      </c>
      <c r="G23" s="85">
        <v>5.4766000000000004</v>
      </c>
      <c r="H23" s="85" t="s">
        <v>4855</v>
      </c>
    </row>
    <row r="24" spans="1:8">
      <c r="A24" s="85" t="s">
        <v>4856</v>
      </c>
      <c r="B24" s="85" t="s">
        <v>2402</v>
      </c>
      <c r="C24" s="85">
        <v>1</v>
      </c>
      <c r="D24" s="85">
        <v>71861623</v>
      </c>
      <c r="E24" s="85">
        <v>72748417</v>
      </c>
      <c r="F24" s="85">
        <v>2170</v>
      </c>
      <c r="G24" s="85">
        <v>6.0316999999999998</v>
      </c>
      <c r="H24" s="85" t="s">
        <v>4857</v>
      </c>
    </row>
    <row r="25" spans="1:8">
      <c r="A25" s="85" t="s">
        <v>4858</v>
      </c>
      <c r="B25" s="85" t="s">
        <v>4859</v>
      </c>
      <c r="C25" s="85">
        <v>1</v>
      </c>
      <c r="D25" s="85">
        <v>93615299</v>
      </c>
      <c r="E25" s="85">
        <v>93646285</v>
      </c>
      <c r="F25" s="85">
        <v>63</v>
      </c>
      <c r="G25" s="85">
        <v>4.9809999999999999</v>
      </c>
      <c r="H25" s="85" t="s">
        <v>4860</v>
      </c>
    </row>
    <row r="26" spans="1:8">
      <c r="A26" s="85" t="s">
        <v>4861</v>
      </c>
      <c r="B26" s="85" t="s">
        <v>2442</v>
      </c>
      <c r="C26" s="85">
        <v>1</v>
      </c>
      <c r="D26" s="85">
        <v>201798269</v>
      </c>
      <c r="E26" s="85">
        <v>201853422</v>
      </c>
      <c r="F26" s="85">
        <v>115</v>
      </c>
      <c r="G26" s="85">
        <v>6.0227000000000004</v>
      </c>
      <c r="H26" s="85" t="s">
        <v>4862</v>
      </c>
    </row>
    <row r="27" spans="1:8">
      <c r="A27" s="85" t="s">
        <v>4863</v>
      </c>
      <c r="B27" s="85" t="s">
        <v>2443</v>
      </c>
      <c r="C27" s="85">
        <v>1</v>
      </c>
      <c r="D27" s="85">
        <v>201857808</v>
      </c>
      <c r="E27" s="85">
        <v>201861434</v>
      </c>
      <c r="F27" s="85">
        <v>9</v>
      </c>
      <c r="G27" s="85">
        <v>4.6661000000000001</v>
      </c>
      <c r="H27" s="85" t="s">
        <v>4864</v>
      </c>
    </row>
    <row r="28" spans="1:8">
      <c r="A28" s="85" t="s">
        <v>4865</v>
      </c>
      <c r="B28" s="85" t="s">
        <v>2444</v>
      </c>
      <c r="C28" s="85">
        <v>1</v>
      </c>
      <c r="D28" s="85">
        <v>201865580</v>
      </c>
      <c r="E28" s="85">
        <v>201915715</v>
      </c>
      <c r="F28" s="85">
        <v>144</v>
      </c>
      <c r="G28" s="85">
        <v>5.2862999999999998</v>
      </c>
      <c r="H28" s="85" t="s">
        <v>4866</v>
      </c>
    </row>
    <row r="29" spans="1:8">
      <c r="A29" s="85" t="s">
        <v>4867</v>
      </c>
      <c r="B29" s="85" t="s">
        <v>2465</v>
      </c>
      <c r="C29" s="85">
        <v>1</v>
      </c>
      <c r="D29" s="85">
        <v>204586298</v>
      </c>
      <c r="E29" s="85">
        <v>204654861</v>
      </c>
      <c r="F29" s="85">
        <v>222</v>
      </c>
      <c r="G29" s="85">
        <v>5.0162000000000004</v>
      </c>
      <c r="H29" s="85" t="s">
        <v>4868</v>
      </c>
    </row>
    <row r="30" spans="1:8">
      <c r="A30" s="85" t="s">
        <v>4869</v>
      </c>
      <c r="B30" s="85" t="s">
        <v>4870</v>
      </c>
      <c r="C30" s="85">
        <v>1</v>
      </c>
      <c r="D30" s="85">
        <v>208195587</v>
      </c>
      <c r="E30" s="85">
        <v>208417665</v>
      </c>
      <c r="F30" s="85">
        <v>750</v>
      </c>
      <c r="G30" s="85">
        <v>5.2305000000000001</v>
      </c>
      <c r="H30" s="85" t="s">
        <v>4871</v>
      </c>
    </row>
    <row r="31" spans="1:8">
      <c r="A31" s="85" t="s">
        <v>4872</v>
      </c>
      <c r="B31" s="85" t="s">
        <v>2478</v>
      </c>
      <c r="C31" s="85">
        <v>1</v>
      </c>
      <c r="D31" s="85">
        <v>243287730</v>
      </c>
      <c r="E31" s="85">
        <v>243418650</v>
      </c>
      <c r="F31" s="85">
        <v>208</v>
      </c>
      <c r="G31" s="85">
        <v>6.3994999999999997</v>
      </c>
      <c r="H31" s="85" t="s">
        <v>4873</v>
      </c>
    </row>
    <row r="32" spans="1:8">
      <c r="A32" s="85" t="s">
        <v>4874</v>
      </c>
      <c r="B32" s="85" t="s">
        <v>2479</v>
      </c>
      <c r="C32" s="85">
        <v>1</v>
      </c>
      <c r="D32" s="85">
        <v>243388058</v>
      </c>
      <c r="E32" s="85">
        <v>243395911</v>
      </c>
      <c r="F32" s="85">
        <v>16</v>
      </c>
      <c r="G32" s="85">
        <v>6.3936999999999999</v>
      </c>
      <c r="H32" s="85" t="s">
        <v>4875</v>
      </c>
    </row>
    <row r="33" spans="1:8">
      <c r="A33" s="85" t="s">
        <v>4876</v>
      </c>
      <c r="B33" s="85" t="s">
        <v>2480</v>
      </c>
      <c r="C33" s="85">
        <v>1</v>
      </c>
      <c r="D33" s="85">
        <v>243419320</v>
      </c>
      <c r="E33" s="85">
        <v>243663394</v>
      </c>
      <c r="F33" s="85">
        <v>516</v>
      </c>
      <c r="G33" s="85">
        <v>6.7045000000000003</v>
      </c>
      <c r="H33" s="85" t="s">
        <v>4877</v>
      </c>
    </row>
    <row r="34" spans="1:8">
      <c r="A34" s="85" t="s">
        <v>4878</v>
      </c>
      <c r="B34" s="85" t="s">
        <v>4879</v>
      </c>
      <c r="C34" s="85">
        <v>2</v>
      </c>
      <c r="D34" s="85">
        <v>15307032</v>
      </c>
      <c r="E34" s="85">
        <v>15701454</v>
      </c>
      <c r="F34" s="85">
        <v>1139</v>
      </c>
      <c r="G34" s="85">
        <v>4.63</v>
      </c>
      <c r="H34" s="85" t="s">
        <v>4880</v>
      </c>
    </row>
    <row r="35" spans="1:8">
      <c r="A35" s="85" t="s">
        <v>4881</v>
      </c>
      <c r="B35" s="85" t="s">
        <v>2498</v>
      </c>
      <c r="C35" s="85">
        <v>2</v>
      </c>
      <c r="D35" s="85">
        <v>44589089</v>
      </c>
      <c r="E35" s="85">
        <v>44999731</v>
      </c>
      <c r="F35" s="85">
        <v>1217</v>
      </c>
      <c r="G35" s="85">
        <v>5.8547000000000002</v>
      </c>
      <c r="H35" s="85" t="s">
        <v>4882</v>
      </c>
    </row>
    <row r="36" spans="1:8">
      <c r="A36" s="85" t="s">
        <v>4883</v>
      </c>
      <c r="B36" s="85" t="s">
        <v>2503</v>
      </c>
      <c r="C36" s="85">
        <v>2</v>
      </c>
      <c r="D36" s="85">
        <v>60678302</v>
      </c>
      <c r="E36" s="85">
        <v>60780702</v>
      </c>
      <c r="F36" s="85">
        <v>195</v>
      </c>
      <c r="G36" s="85">
        <v>6.4301000000000004</v>
      </c>
      <c r="H36" s="85" t="s">
        <v>4884</v>
      </c>
    </row>
    <row r="37" spans="1:8">
      <c r="A37" s="85" t="s">
        <v>4885</v>
      </c>
      <c r="B37" s="85" t="s">
        <v>2508</v>
      </c>
      <c r="C37" s="85">
        <v>2</v>
      </c>
      <c r="D37" s="85">
        <v>61244360</v>
      </c>
      <c r="E37" s="85">
        <v>61279125</v>
      </c>
      <c r="F37" s="85">
        <v>72</v>
      </c>
      <c r="G37" s="85">
        <v>5.3358999999999996</v>
      </c>
      <c r="H37" s="85" t="s">
        <v>4886</v>
      </c>
    </row>
    <row r="38" spans="1:8">
      <c r="A38" s="85" t="s">
        <v>4887</v>
      </c>
      <c r="B38" s="85" t="s">
        <v>4888</v>
      </c>
      <c r="C38" s="85">
        <v>2</v>
      </c>
      <c r="D38" s="85">
        <v>72403113</v>
      </c>
      <c r="E38" s="85">
        <v>73053170</v>
      </c>
      <c r="F38" s="85">
        <v>1178</v>
      </c>
      <c r="G38" s="85">
        <v>5.3518999999999997</v>
      </c>
      <c r="H38" s="85" t="s">
        <v>4889</v>
      </c>
    </row>
    <row r="39" spans="1:8">
      <c r="A39" s="85" t="s">
        <v>4890</v>
      </c>
      <c r="B39" s="85" t="s">
        <v>4891</v>
      </c>
      <c r="C39" s="85">
        <v>2</v>
      </c>
      <c r="D39" s="85">
        <v>76974845</v>
      </c>
      <c r="E39" s="85">
        <v>77820445</v>
      </c>
      <c r="F39" s="85">
        <v>3407</v>
      </c>
      <c r="G39" s="85">
        <v>4.9615999999999998</v>
      </c>
      <c r="H39" s="85" t="s">
        <v>4892</v>
      </c>
    </row>
    <row r="40" spans="1:8">
      <c r="A40" s="85" t="s">
        <v>4893</v>
      </c>
      <c r="B40" s="85" t="s">
        <v>2538</v>
      </c>
      <c r="C40" s="85">
        <v>2</v>
      </c>
      <c r="D40" s="85">
        <v>98703579</v>
      </c>
      <c r="E40" s="85">
        <v>98929762</v>
      </c>
      <c r="F40" s="85">
        <v>685</v>
      </c>
      <c r="G40" s="85">
        <v>4.7020999999999997</v>
      </c>
      <c r="H40" s="85" t="s">
        <v>4894</v>
      </c>
    </row>
    <row r="41" spans="1:8">
      <c r="A41" s="85" t="s">
        <v>4895</v>
      </c>
      <c r="B41" s="85" t="s">
        <v>2558</v>
      </c>
      <c r="C41" s="85">
        <v>2</v>
      </c>
      <c r="D41" s="85">
        <v>100162323</v>
      </c>
      <c r="E41" s="85">
        <v>100759201</v>
      </c>
      <c r="F41" s="85">
        <v>1518</v>
      </c>
      <c r="G41" s="85">
        <v>6.2009999999999996</v>
      </c>
      <c r="H41" s="85" t="s">
        <v>4896</v>
      </c>
    </row>
    <row r="42" spans="1:8">
      <c r="A42" s="85" t="s">
        <v>4897</v>
      </c>
      <c r="B42" s="85" t="s">
        <v>2559</v>
      </c>
      <c r="C42" s="85">
        <v>2</v>
      </c>
      <c r="D42" s="85">
        <v>100889753</v>
      </c>
      <c r="E42" s="85">
        <v>100939195</v>
      </c>
      <c r="F42" s="85">
        <v>216</v>
      </c>
      <c r="G42" s="85">
        <v>7.3163999999999998</v>
      </c>
      <c r="H42" s="85" t="s">
        <v>4898</v>
      </c>
    </row>
    <row r="43" spans="1:8">
      <c r="A43" s="85" t="s">
        <v>4899</v>
      </c>
      <c r="B43" s="85" t="s">
        <v>2560</v>
      </c>
      <c r="C43" s="85">
        <v>2</v>
      </c>
      <c r="D43" s="85">
        <v>100986705</v>
      </c>
      <c r="E43" s="85">
        <v>100987007</v>
      </c>
      <c r="F43" s="85">
        <v>3</v>
      </c>
      <c r="G43" s="85">
        <v>4.6493000000000002</v>
      </c>
      <c r="H43" s="85" t="s">
        <v>4900</v>
      </c>
    </row>
    <row r="44" spans="1:8">
      <c r="A44" s="85" t="s">
        <v>4901</v>
      </c>
      <c r="B44" s="85" t="s">
        <v>2561</v>
      </c>
      <c r="C44" s="85">
        <v>2</v>
      </c>
      <c r="D44" s="85">
        <v>101008327</v>
      </c>
      <c r="E44" s="85">
        <v>101034118</v>
      </c>
      <c r="F44" s="85">
        <v>111</v>
      </c>
      <c r="G44" s="85">
        <v>6.1067999999999998</v>
      </c>
      <c r="H44" s="85" t="s">
        <v>4902</v>
      </c>
    </row>
    <row r="45" spans="1:8">
      <c r="A45" s="85" t="s">
        <v>4903</v>
      </c>
      <c r="B45" s="85" t="s">
        <v>2587</v>
      </c>
      <c r="C45" s="85">
        <v>2</v>
      </c>
      <c r="D45" s="85">
        <v>140988992</v>
      </c>
      <c r="E45" s="85">
        <v>142889270</v>
      </c>
      <c r="F45" s="85">
        <v>8393</v>
      </c>
      <c r="G45" s="85">
        <v>5.4943</v>
      </c>
      <c r="H45" s="85" t="s">
        <v>4904</v>
      </c>
    </row>
    <row r="46" spans="1:8">
      <c r="A46" s="85" t="s">
        <v>4905</v>
      </c>
      <c r="B46" s="85" t="s">
        <v>4906</v>
      </c>
      <c r="C46" s="85">
        <v>2</v>
      </c>
      <c r="D46" s="85">
        <v>143848931</v>
      </c>
      <c r="E46" s="85">
        <v>144525921</v>
      </c>
      <c r="F46" s="85">
        <v>1815</v>
      </c>
      <c r="G46" s="85">
        <v>4.6909999999999998</v>
      </c>
      <c r="H46" s="85" t="s">
        <v>4907</v>
      </c>
    </row>
    <row r="47" spans="1:8">
      <c r="A47" s="85" t="s">
        <v>4908</v>
      </c>
      <c r="B47" s="85" t="s">
        <v>2593</v>
      </c>
      <c r="C47" s="85">
        <v>2</v>
      </c>
      <c r="D47" s="85">
        <v>173940163</v>
      </c>
      <c r="E47" s="85">
        <v>174132738</v>
      </c>
      <c r="F47" s="85">
        <v>730</v>
      </c>
      <c r="G47" s="85">
        <v>5.1273</v>
      </c>
      <c r="H47" s="85" t="s">
        <v>4909</v>
      </c>
    </row>
    <row r="48" spans="1:8">
      <c r="A48" s="85" t="s">
        <v>4910</v>
      </c>
      <c r="B48" s="85" t="s">
        <v>2644</v>
      </c>
      <c r="C48" s="85">
        <v>2</v>
      </c>
      <c r="D48" s="85">
        <v>203241659</v>
      </c>
      <c r="E48" s="85">
        <v>203432474</v>
      </c>
      <c r="F48" s="85">
        <v>400</v>
      </c>
      <c r="G48" s="85">
        <v>7.0491000000000001</v>
      </c>
      <c r="H48" s="85" t="s">
        <v>4911</v>
      </c>
    </row>
    <row r="49" spans="1:8">
      <c r="A49" s="85" t="s">
        <v>4912</v>
      </c>
      <c r="B49" s="85" t="s">
        <v>2663</v>
      </c>
      <c r="C49" s="85">
        <v>2</v>
      </c>
      <c r="D49" s="85">
        <v>212240446</v>
      </c>
      <c r="E49" s="85">
        <v>213403565</v>
      </c>
      <c r="F49" s="85">
        <v>4942</v>
      </c>
      <c r="G49" s="85">
        <v>8.0373999999999999</v>
      </c>
      <c r="H49" s="85" t="s">
        <v>4913</v>
      </c>
    </row>
    <row r="50" spans="1:8">
      <c r="A50" s="85" t="s">
        <v>4914</v>
      </c>
      <c r="B50" s="85" t="s">
        <v>2667</v>
      </c>
      <c r="C50" s="85">
        <v>2</v>
      </c>
      <c r="D50" s="85">
        <v>215275789</v>
      </c>
      <c r="E50" s="85">
        <v>215443683</v>
      </c>
      <c r="F50" s="85">
        <v>526</v>
      </c>
      <c r="G50" s="85">
        <v>5.7526999999999999</v>
      </c>
      <c r="H50" s="85" t="s">
        <v>4915</v>
      </c>
    </row>
    <row r="51" spans="1:8">
      <c r="A51" s="85" t="s">
        <v>4916</v>
      </c>
      <c r="B51" s="85" t="s">
        <v>4917</v>
      </c>
      <c r="C51" s="85">
        <v>2</v>
      </c>
      <c r="D51" s="85">
        <v>225629807</v>
      </c>
      <c r="E51" s="85">
        <v>225907162</v>
      </c>
      <c r="F51" s="85">
        <v>854</v>
      </c>
      <c r="G51" s="85">
        <v>4.7596999999999996</v>
      </c>
      <c r="H51" s="85" t="s">
        <v>4918</v>
      </c>
    </row>
    <row r="52" spans="1:8">
      <c r="A52" s="85" t="s">
        <v>4919</v>
      </c>
      <c r="B52" s="85" t="s">
        <v>2676</v>
      </c>
      <c r="C52" s="85">
        <v>2</v>
      </c>
      <c r="D52" s="85">
        <v>233562009</v>
      </c>
      <c r="E52" s="85">
        <v>233725285</v>
      </c>
      <c r="F52" s="85">
        <v>453</v>
      </c>
      <c r="G52" s="85">
        <v>5.6595000000000004</v>
      </c>
      <c r="H52" s="85" t="s">
        <v>4920</v>
      </c>
    </row>
    <row r="53" spans="1:8">
      <c r="A53" s="85" t="s">
        <v>4921</v>
      </c>
      <c r="B53" s="85" t="s">
        <v>2677</v>
      </c>
      <c r="C53" s="85">
        <v>2</v>
      </c>
      <c r="D53" s="85">
        <v>233631174</v>
      </c>
      <c r="E53" s="85">
        <v>233641278</v>
      </c>
      <c r="F53" s="85">
        <v>29</v>
      </c>
      <c r="G53" s="85">
        <v>5.3826999999999998</v>
      </c>
      <c r="H53" s="85" t="s">
        <v>4922</v>
      </c>
    </row>
    <row r="54" spans="1:8">
      <c r="A54" s="85" t="s">
        <v>4923</v>
      </c>
      <c r="B54" s="85" t="s">
        <v>2678</v>
      </c>
      <c r="C54" s="85">
        <v>2</v>
      </c>
      <c r="D54" s="85">
        <v>233721980</v>
      </c>
      <c r="E54" s="85">
        <v>233743418</v>
      </c>
      <c r="F54" s="85">
        <v>63</v>
      </c>
      <c r="G54" s="85">
        <v>5.8287000000000004</v>
      </c>
      <c r="H54" s="85" t="s">
        <v>4924</v>
      </c>
    </row>
    <row r="55" spans="1:8">
      <c r="A55" s="85" t="s">
        <v>4925</v>
      </c>
      <c r="B55" s="85" t="s">
        <v>2679</v>
      </c>
      <c r="C55" s="85">
        <v>2</v>
      </c>
      <c r="D55" s="85">
        <v>233743396</v>
      </c>
      <c r="E55" s="85">
        <v>233877982</v>
      </c>
      <c r="F55" s="85">
        <v>538</v>
      </c>
      <c r="G55" s="85">
        <v>5.0353000000000003</v>
      </c>
      <c r="H55" s="85" t="s">
        <v>4926</v>
      </c>
    </row>
    <row r="56" spans="1:8">
      <c r="A56" s="85" t="s">
        <v>4927</v>
      </c>
      <c r="B56" s="85" t="s">
        <v>4928</v>
      </c>
      <c r="C56" s="85">
        <v>2</v>
      </c>
      <c r="D56" s="85">
        <v>236402733</v>
      </c>
      <c r="E56" s="85">
        <v>237040444</v>
      </c>
      <c r="F56" s="85">
        <v>1926</v>
      </c>
      <c r="G56" s="85">
        <v>6.4345999999999997</v>
      </c>
      <c r="H56" s="85" t="s">
        <v>4929</v>
      </c>
    </row>
    <row r="57" spans="1:8">
      <c r="A57" s="85" t="s">
        <v>4930</v>
      </c>
      <c r="B57" s="85" t="s">
        <v>2696</v>
      </c>
      <c r="C57" s="85">
        <v>2</v>
      </c>
      <c r="D57" s="85">
        <v>237102095</v>
      </c>
      <c r="E57" s="85">
        <v>237173052</v>
      </c>
      <c r="F57" s="85">
        <v>325</v>
      </c>
      <c r="G57" s="85">
        <v>4.7327000000000004</v>
      </c>
      <c r="H57" s="85" t="s">
        <v>4931</v>
      </c>
    </row>
    <row r="58" spans="1:8">
      <c r="A58" s="85" t="s">
        <v>4932</v>
      </c>
      <c r="B58" s="85" t="s">
        <v>2704</v>
      </c>
      <c r="C58" s="85">
        <v>3</v>
      </c>
      <c r="D58" s="85">
        <v>16844159</v>
      </c>
      <c r="E58" s="85">
        <v>17132086</v>
      </c>
      <c r="F58" s="85">
        <v>874</v>
      </c>
      <c r="G58" s="85">
        <v>5.4050000000000002</v>
      </c>
      <c r="H58" s="85" t="s">
        <v>4933</v>
      </c>
    </row>
    <row r="59" spans="1:8">
      <c r="A59" s="85" t="s">
        <v>4934</v>
      </c>
      <c r="B59" s="85" t="s">
        <v>2705</v>
      </c>
      <c r="C59" s="85">
        <v>3</v>
      </c>
      <c r="D59" s="85">
        <v>17198654</v>
      </c>
      <c r="E59" s="85">
        <v>18486309</v>
      </c>
      <c r="F59" s="85">
        <v>3265</v>
      </c>
      <c r="G59" s="85">
        <v>5.5945999999999998</v>
      </c>
      <c r="H59" s="85" t="s">
        <v>4935</v>
      </c>
    </row>
    <row r="60" spans="1:8">
      <c r="A60" s="85" t="s">
        <v>4936</v>
      </c>
      <c r="B60" s="85" t="s">
        <v>4937</v>
      </c>
      <c r="C60" s="85">
        <v>3</v>
      </c>
      <c r="D60" s="85">
        <v>25215823</v>
      </c>
      <c r="E60" s="85">
        <v>25639423</v>
      </c>
      <c r="F60" s="85">
        <v>1985</v>
      </c>
      <c r="G60" s="85">
        <v>4.7624000000000004</v>
      </c>
      <c r="H60" s="85" t="s">
        <v>4938</v>
      </c>
    </row>
    <row r="61" spans="1:8">
      <c r="A61" s="85" t="s">
        <v>4939</v>
      </c>
      <c r="B61" s="85" t="s">
        <v>2729</v>
      </c>
      <c r="C61" s="85">
        <v>3</v>
      </c>
      <c r="D61" s="85">
        <v>47892182</v>
      </c>
      <c r="E61" s="85">
        <v>48130769</v>
      </c>
      <c r="F61" s="85">
        <v>305</v>
      </c>
      <c r="G61" s="85">
        <v>4.9805999999999999</v>
      </c>
      <c r="H61" s="85" t="s">
        <v>4940</v>
      </c>
    </row>
    <row r="62" spans="1:8">
      <c r="A62" s="85" t="s">
        <v>4941</v>
      </c>
      <c r="B62" s="85" t="s">
        <v>2741</v>
      </c>
      <c r="C62" s="85">
        <v>3</v>
      </c>
      <c r="D62" s="85">
        <v>48509197</v>
      </c>
      <c r="E62" s="85">
        <v>48542259</v>
      </c>
      <c r="F62" s="85">
        <v>61</v>
      </c>
      <c r="G62" s="85">
        <v>4.6997</v>
      </c>
      <c r="H62" s="85" t="s">
        <v>4942</v>
      </c>
    </row>
    <row r="63" spans="1:8">
      <c r="A63" s="85" t="s">
        <v>4943</v>
      </c>
      <c r="B63" s="85" t="s">
        <v>2742</v>
      </c>
      <c r="C63" s="85">
        <v>3</v>
      </c>
      <c r="D63" s="85">
        <v>48555117</v>
      </c>
      <c r="E63" s="85">
        <v>48599448</v>
      </c>
      <c r="F63" s="85">
        <v>66</v>
      </c>
      <c r="G63" s="85">
        <v>4.8944999999999999</v>
      </c>
      <c r="H63" s="85" t="s">
        <v>4944</v>
      </c>
    </row>
    <row r="64" spans="1:8">
      <c r="A64" s="85" t="s">
        <v>4945</v>
      </c>
      <c r="B64" s="85" t="s">
        <v>2744</v>
      </c>
      <c r="C64" s="85">
        <v>3</v>
      </c>
      <c r="D64" s="85">
        <v>48601506</v>
      </c>
      <c r="E64" s="85">
        <v>48632700</v>
      </c>
      <c r="F64" s="85">
        <v>42</v>
      </c>
      <c r="G64" s="85">
        <v>6.1093999999999999</v>
      </c>
      <c r="H64" s="85" t="s">
        <v>4946</v>
      </c>
    </row>
    <row r="65" spans="1:8">
      <c r="A65" s="85" t="s">
        <v>4947</v>
      </c>
      <c r="B65" s="85" t="s">
        <v>2745</v>
      </c>
      <c r="C65" s="85">
        <v>3</v>
      </c>
      <c r="D65" s="85">
        <v>48636435</v>
      </c>
      <c r="E65" s="85">
        <v>48648409</v>
      </c>
      <c r="F65" s="85">
        <v>15</v>
      </c>
      <c r="G65" s="85">
        <v>4.9260000000000002</v>
      </c>
      <c r="H65" s="85" t="s">
        <v>4948</v>
      </c>
    </row>
    <row r="66" spans="1:8">
      <c r="A66" s="85" t="s">
        <v>4949</v>
      </c>
      <c r="B66" s="85" t="s">
        <v>2746</v>
      </c>
      <c r="C66" s="85">
        <v>3</v>
      </c>
      <c r="D66" s="85">
        <v>48658192</v>
      </c>
      <c r="E66" s="85">
        <v>48659288</v>
      </c>
      <c r="F66" s="85">
        <v>3</v>
      </c>
      <c r="G66" s="85">
        <v>4.8372000000000002</v>
      </c>
      <c r="H66" s="85" t="s">
        <v>4950</v>
      </c>
    </row>
    <row r="67" spans="1:8">
      <c r="A67" s="85" t="s">
        <v>4951</v>
      </c>
      <c r="B67" s="85" t="s">
        <v>2747</v>
      </c>
      <c r="C67" s="85">
        <v>3</v>
      </c>
      <c r="D67" s="85">
        <v>48663156</v>
      </c>
      <c r="E67" s="85">
        <v>48672926</v>
      </c>
      <c r="F67" s="85">
        <v>18</v>
      </c>
      <c r="G67" s="85">
        <v>7.0601000000000003</v>
      </c>
      <c r="H67" s="85" t="s">
        <v>4952</v>
      </c>
    </row>
    <row r="68" spans="1:8">
      <c r="A68" s="85" t="s">
        <v>4953</v>
      </c>
      <c r="B68" s="85" t="s">
        <v>2748</v>
      </c>
      <c r="C68" s="85">
        <v>3</v>
      </c>
      <c r="D68" s="85">
        <v>48673902</v>
      </c>
      <c r="E68" s="85">
        <v>48700348</v>
      </c>
      <c r="F68" s="85">
        <v>34</v>
      </c>
      <c r="G68" s="85">
        <v>6.7080000000000002</v>
      </c>
      <c r="H68" s="85" t="s">
        <v>4954</v>
      </c>
    </row>
    <row r="69" spans="1:8">
      <c r="A69" s="85" t="s">
        <v>4955</v>
      </c>
      <c r="B69" s="85" t="s">
        <v>2749</v>
      </c>
      <c r="C69" s="85">
        <v>3</v>
      </c>
      <c r="D69" s="85">
        <v>48701364</v>
      </c>
      <c r="E69" s="85">
        <v>48723797</v>
      </c>
      <c r="F69" s="85">
        <v>38</v>
      </c>
      <c r="G69" s="85">
        <v>6.4881000000000002</v>
      </c>
      <c r="H69" s="85" t="s">
        <v>4956</v>
      </c>
    </row>
    <row r="70" spans="1:8">
      <c r="A70" s="85" t="s">
        <v>4957</v>
      </c>
      <c r="B70" s="85" t="s">
        <v>2750</v>
      </c>
      <c r="C70" s="85">
        <v>3</v>
      </c>
      <c r="D70" s="85">
        <v>48725436</v>
      </c>
      <c r="E70" s="85">
        <v>48777786</v>
      </c>
      <c r="F70" s="85">
        <v>96</v>
      </c>
      <c r="G70" s="85">
        <v>5.9881000000000002</v>
      </c>
      <c r="H70" s="85" t="s">
        <v>4958</v>
      </c>
    </row>
    <row r="71" spans="1:8">
      <c r="A71" s="85" t="s">
        <v>4959</v>
      </c>
      <c r="B71" s="85" t="s">
        <v>2757</v>
      </c>
      <c r="C71" s="85">
        <v>3</v>
      </c>
      <c r="D71" s="85">
        <v>49052921</v>
      </c>
      <c r="E71" s="85">
        <v>49059726</v>
      </c>
      <c r="F71" s="85">
        <v>10</v>
      </c>
      <c r="G71" s="85">
        <v>6.2408000000000001</v>
      </c>
      <c r="H71" s="85" t="s">
        <v>4960</v>
      </c>
    </row>
    <row r="72" spans="1:8">
      <c r="A72" s="85" t="s">
        <v>4961</v>
      </c>
      <c r="B72" s="85" t="s">
        <v>2759</v>
      </c>
      <c r="C72" s="85">
        <v>3</v>
      </c>
      <c r="D72" s="85">
        <v>49061758</v>
      </c>
      <c r="E72" s="85">
        <v>49066841</v>
      </c>
      <c r="F72" s="85">
        <v>6</v>
      </c>
      <c r="G72" s="85">
        <v>5.9108000000000001</v>
      </c>
      <c r="H72" s="85" t="s">
        <v>4962</v>
      </c>
    </row>
    <row r="73" spans="1:8">
      <c r="A73" s="85" t="s">
        <v>4963</v>
      </c>
      <c r="B73" s="85" t="s">
        <v>2760</v>
      </c>
      <c r="C73" s="85">
        <v>3</v>
      </c>
      <c r="D73" s="85">
        <v>49067140</v>
      </c>
      <c r="E73" s="85">
        <v>49131796</v>
      </c>
      <c r="F73" s="85">
        <v>84</v>
      </c>
      <c r="G73" s="85">
        <v>6.1550000000000002</v>
      </c>
      <c r="H73" s="85" t="s">
        <v>4964</v>
      </c>
    </row>
    <row r="74" spans="1:8">
      <c r="A74" s="85" t="s">
        <v>4965</v>
      </c>
      <c r="B74" s="85" t="s">
        <v>2763</v>
      </c>
      <c r="C74" s="85">
        <v>3</v>
      </c>
      <c r="D74" s="85">
        <v>49158547</v>
      </c>
      <c r="E74" s="85">
        <v>49170551</v>
      </c>
      <c r="F74" s="85">
        <v>19</v>
      </c>
      <c r="G74" s="85">
        <v>7.4226999999999999</v>
      </c>
      <c r="H74" s="85" t="s">
        <v>4966</v>
      </c>
    </row>
    <row r="75" spans="1:8">
      <c r="A75" s="85" t="s">
        <v>4967</v>
      </c>
      <c r="B75" s="85" t="s">
        <v>2765</v>
      </c>
      <c r="C75" s="85">
        <v>3</v>
      </c>
      <c r="D75" s="85">
        <v>49209044</v>
      </c>
      <c r="E75" s="85">
        <v>49213917</v>
      </c>
      <c r="F75" s="85">
        <v>11</v>
      </c>
      <c r="G75" s="85">
        <v>6.5975000000000001</v>
      </c>
      <c r="H75" s="85" t="s">
        <v>4968</v>
      </c>
    </row>
    <row r="76" spans="1:8">
      <c r="A76" s="85" t="s">
        <v>4969</v>
      </c>
      <c r="B76" s="85" t="s">
        <v>2766</v>
      </c>
      <c r="C76" s="85">
        <v>3</v>
      </c>
      <c r="D76" s="85">
        <v>49215065</v>
      </c>
      <c r="E76" s="85">
        <v>49229291</v>
      </c>
      <c r="F76" s="85">
        <v>25</v>
      </c>
      <c r="G76" s="85">
        <v>6.5949999999999998</v>
      </c>
      <c r="H76" s="85" t="s">
        <v>4970</v>
      </c>
    </row>
    <row r="77" spans="1:8">
      <c r="A77" s="85" t="s">
        <v>4971</v>
      </c>
      <c r="B77" s="85" t="s">
        <v>2767</v>
      </c>
      <c r="C77" s="85">
        <v>3</v>
      </c>
      <c r="D77" s="85">
        <v>49235861</v>
      </c>
      <c r="E77" s="85">
        <v>49295537</v>
      </c>
      <c r="F77" s="85">
        <v>96</v>
      </c>
      <c r="G77" s="85">
        <v>6.3936000000000002</v>
      </c>
      <c r="H77" s="85" t="s">
        <v>4972</v>
      </c>
    </row>
    <row r="78" spans="1:8">
      <c r="A78" s="85" t="s">
        <v>4973</v>
      </c>
      <c r="B78" s="85" t="s">
        <v>2768</v>
      </c>
      <c r="C78" s="85">
        <v>3</v>
      </c>
      <c r="D78" s="85">
        <v>49297518</v>
      </c>
      <c r="E78" s="85">
        <v>49298744</v>
      </c>
      <c r="F78" s="85">
        <v>4</v>
      </c>
      <c r="G78" s="85">
        <v>4.7830000000000004</v>
      </c>
      <c r="H78" s="85" t="s">
        <v>4974</v>
      </c>
    </row>
    <row r="79" spans="1:8">
      <c r="A79" s="85" t="s">
        <v>4975</v>
      </c>
      <c r="B79" s="85" t="s">
        <v>2769</v>
      </c>
      <c r="C79" s="85">
        <v>3</v>
      </c>
      <c r="D79" s="85">
        <v>49306035</v>
      </c>
      <c r="E79" s="85">
        <v>49315342</v>
      </c>
      <c r="F79" s="85">
        <v>14</v>
      </c>
      <c r="G79" s="85">
        <v>6.9494999999999996</v>
      </c>
      <c r="H79" s="85" t="s">
        <v>4976</v>
      </c>
    </row>
    <row r="80" spans="1:8">
      <c r="A80" s="85" t="s">
        <v>4977</v>
      </c>
      <c r="B80" s="85" t="s">
        <v>2770</v>
      </c>
      <c r="C80" s="85">
        <v>3</v>
      </c>
      <c r="D80" s="85">
        <v>49315264</v>
      </c>
      <c r="E80" s="85">
        <v>49378145</v>
      </c>
      <c r="F80" s="85">
        <v>99</v>
      </c>
      <c r="G80" s="85">
        <v>7.4265999999999996</v>
      </c>
      <c r="H80" s="85" t="s">
        <v>4978</v>
      </c>
    </row>
    <row r="81" spans="1:8">
      <c r="A81" s="85" t="s">
        <v>4979</v>
      </c>
      <c r="B81" s="85" t="s">
        <v>2771</v>
      </c>
      <c r="C81" s="85">
        <v>3</v>
      </c>
      <c r="D81" s="85">
        <v>49394609</v>
      </c>
      <c r="E81" s="85">
        <v>49396033</v>
      </c>
      <c r="F81" s="85">
        <v>2</v>
      </c>
      <c r="G81" s="85">
        <v>12.247999999999999</v>
      </c>
      <c r="H81" s="85" t="s">
        <v>4980</v>
      </c>
    </row>
    <row r="82" spans="1:8">
      <c r="A82" s="85" t="s">
        <v>4981</v>
      </c>
      <c r="B82" s="85" t="s">
        <v>2772</v>
      </c>
      <c r="C82" s="85">
        <v>3</v>
      </c>
      <c r="D82" s="85">
        <v>49396578</v>
      </c>
      <c r="E82" s="85">
        <v>49450431</v>
      </c>
      <c r="F82" s="85">
        <v>105</v>
      </c>
      <c r="G82" s="85">
        <v>7.5366999999999997</v>
      </c>
      <c r="H82" s="85" t="s">
        <v>4982</v>
      </c>
    </row>
    <row r="83" spans="1:8">
      <c r="A83" s="85" t="s">
        <v>4983</v>
      </c>
      <c r="B83" s="85" t="s">
        <v>2773</v>
      </c>
      <c r="C83" s="85">
        <v>3</v>
      </c>
      <c r="D83" s="85">
        <v>49449639</v>
      </c>
      <c r="E83" s="85">
        <v>49453908</v>
      </c>
      <c r="F83" s="85">
        <v>8</v>
      </c>
      <c r="G83" s="85">
        <v>7.7995000000000001</v>
      </c>
      <c r="H83" s="85" t="s">
        <v>4984</v>
      </c>
    </row>
    <row r="84" spans="1:8">
      <c r="A84" s="85" t="s">
        <v>4985</v>
      </c>
      <c r="B84" s="85" t="s">
        <v>2774</v>
      </c>
      <c r="C84" s="85">
        <v>3</v>
      </c>
      <c r="D84" s="85">
        <v>49454211</v>
      </c>
      <c r="E84" s="85">
        <v>49460186</v>
      </c>
      <c r="F84" s="85">
        <v>10</v>
      </c>
      <c r="G84" s="85">
        <v>6.1093999999999999</v>
      </c>
      <c r="H84" s="85" t="s">
        <v>4946</v>
      </c>
    </row>
    <row r="85" spans="1:8">
      <c r="A85" s="85" t="s">
        <v>4986</v>
      </c>
      <c r="B85" s="85" t="s">
        <v>2775</v>
      </c>
      <c r="C85" s="85">
        <v>3</v>
      </c>
      <c r="D85" s="85">
        <v>49460379</v>
      </c>
      <c r="E85" s="85">
        <v>49466759</v>
      </c>
      <c r="F85" s="85">
        <v>7</v>
      </c>
      <c r="G85" s="85">
        <v>7.9817</v>
      </c>
      <c r="H85" s="85" t="s">
        <v>4987</v>
      </c>
    </row>
    <row r="86" spans="1:8">
      <c r="A86" s="85" t="s">
        <v>4988</v>
      </c>
      <c r="B86" s="85" t="s">
        <v>2776</v>
      </c>
      <c r="C86" s="85">
        <v>3</v>
      </c>
      <c r="D86" s="85">
        <v>49506146</v>
      </c>
      <c r="E86" s="85">
        <v>49573048</v>
      </c>
      <c r="F86" s="85">
        <v>125</v>
      </c>
      <c r="G86" s="85">
        <v>7.4659000000000004</v>
      </c>
      <c r="H86" s="85" t="s">
        <v>4989</v>
      </c>
    </row>
    <row r="87" spans="1:8">
      <c r="A87" s="85" t="s">
        <v>4990</v>
      </c>
      <c r="B87" s="85" t="s">
        <v>2777</v>
      </c>
      <c r="C87" s="85">
        <v>3</v>
      </c>
      <c r="D87" s="85">
        <v>49591922</v>
      </c>
      <c r="E87" s="85">
        <v>49708978</v>
      </c>
      <c r="F87" s="85">
        <v>188</v>
      </c>
      <c r="G87" s="85">
        <v>6.1093999999999999</v>
      </c>
      <c r="H87" s="85" t="s">
        <v>4946</v>
      </c>
    </row>
    <row r="88" spans="1:8">
      <c r="A88" s="85" t="s">
        <v>4991</v>
      </c>
      <c r="B88" s="85" t="s">
        <v>2778</v>
      </c>
      <c r="C88" s="85">
        <v>3</v>
      </c>
      <c r="D88" s="85">
        <v>49711435</v>
      </c>
      <c r="E88" s="85">
        <v>49721396</v>
      </c>
      <c r="F88" s="85">
        <v>12</v>
      </c>
      <c r="G88" s="85">
        <v>7.7393999999999998</v>
      </c>
      <c r="H88" s="85" t="s">
        <v>4992</v>
      </c>
    </row>
    <row r="89" spans="1:8">
      <c r="A89" s="85" t="s">
        <v>4993</v>
      </c>
      <c r="B89" s="85" t="s">
        <v>2779</v>
      </c>
      <c r="C89" s="85">
        <v>3</v>
      </c>
      <c r="D89" s="85">
        <v>49721380</v>
      </c>
      <c r="E89" s="85">
        <v>49726934</v>
      </c>
      <c r="F89" s="85">
        <v>7</v>
      </c>
      <c r="G89" s="85">
        <v>7.8189000000000002</v>
      </c>
      <c r="H89" s="85" t="s">
        <v>4994</v>
      </c>
    </row>
    <row r="90" spans="1:8">
      <c r="A90" s="85" t="s">
        <v>4995</v>
      </c>
      <c r="B90" s="85" t="s">
        <v>2780</v>
      </c>
      <c r="C90" s="85">
        <v>3</v>
      </c>
      <c r="D90" s="85">
        <v>49726932</v>
      </c>
      <c r="E90" s="85">
        <v>49758962</v>
      </c>
      <c r="F90" s="85">
        <v>60</v>
      </c>
      <c r="G90" s="85">
        <v>7.6296999999999997</v>
      </c>
      <c r="H90" s="85" t="s">
        <v>4996</v>
      </c>
    </row>
    <row r="91" spans="1:8">
      <c r="A91" s="85" t="s">
        <v>4997</v>
      </c>
      <c r="B91" s="85" t="s">
        <v>2781</v>
      </c>
      <c r="C91" s="85">
        <v>3</v>
      </c>
      <c r="D91" s="85">
        <v>49754267</v>
      </c>
      <c r="E91" s="85">
        <v>49761349</v>
      </c>
      <c r="F91" s="85">
        <v>6</v>
      </c>
      <c r="G91" s="85">
        <v>6.6231999999999998</v>
      </c>
      <c r="H91" s="85" t="s">
        <v>4998</v>
      </c>
    </row>
    <row r="92" spans="1:8">
      <c r="A92" s="85" t="s">
        <v>4999</v>
      </c>
      <c r="B92" s="85" t="s">
        <v>2782</v>
      </c>
      <c r="C92" s="85">
        <v>3</v>
      </c>
      <c r="D92" s="85">
        <v>49754277</v>
      </c>
      <c r="E92" s="85">
        <v>49761384</v>
      </c>
      <c r="F92" s="85">
        <v>6</v>
      </c>
      <c r="G92" s="85">
        <v>6.6231999999999998</v>
      </c>
      <c r="H92" s="85" t="s">
        <v>4998</v>
      </c>
    </row>
    <row r="93" spans="1:8">
      <c r="A93" s="85" t="s">
        <v>5000</v>
      </c>
      <c r="B93" s="85" t="s">
        <v>2783</v>
      </c>
      <c r="C93" s="85">
        <v>3</v>
      </c>
      <c r="D93" s="85">
        <v>49761727</v>
      </c>
      <c r="E93" s="85">
        <v>49823975</v>
      </c>
      <c r="F93" s="85">
        <v>109</v>
      </c>
      <c r="G93" s="85">
        <v>6.1093999999999999</v>
      </c>
      <c r="H93" s="85" t="s">
        <v>4946</v>
      </c>
    </row>
    <row r="94" spans="1:8">
      <c r="A94" s="85" t="s">
        <v>5001</v>
      </c>
      <c r="B94" s="85" t="s">
        <v>2784</v>
      </c>
      <c r="C94" s="85">
        <v>3</v>
      </c>
      <c r="D94" s="85">
        <v>49828165</v>
      </c>
      <c r="E94" s="85">
        <v>49837268</v>
      </c>
      <c r="F94" s="85">
        <v>19</v>
      </c>
      <c r="G94" s="85">
        <v>7.6829999999999998</v>
      </c>
      <c r="H94" s="85" t="s">
        <v>5002</v>
      </c>
    </row>
    <row r="95" spans="1:8">
      <c r="A95" s="85" t="s">
        <v>5003</v>
      </c>
      <c r="B95" s="85" t="s">
        <v>2786</v>
      </c>
      <c r="C95" s="85">
        <v>3</v>
      </c>
      <c r="D95" s="85">
        <v>49842640</v>
      </c>
      <c r="E95" s="85">
        <v>49851379</v>
      </c>
      <c r="F95" s="85">
        <v>12</v>
      </c>
      <c r="G95" s="85">
        <v>7.7731000000000003</v>
      </c>
      <c r="H95" s="85" t="s">
        <v>5004</v>
      </c>
    </row>
    <row r="96" spans="1:8">
      <c r="A96" s="85" t="s">
        <v>5005</v>
      </c>
      <c r="B96" s="85" t="s">
        <v>2787</v>
      </c>
      <c r="C96" s="85">
        <v>3</v>
      </c>
      <c r="D96" s="85">
        <v>49866034</v>
      </c>
      <c r="E96" s="85">
        <v>49894007</v>
      </c>
      <c r="F96" s="85">
        <v>42</v>
      </c>
      <c r="G96" s="85">
        <v>6.1093999999999999</v>
      </c>
      <c r="H96" s="85" t="s">
        <v>4946</v>
      </c>
    </row>
    <row r="97" spans="1:8">
      <c r="A97" s="85" t="s">
        <v>5006</v>
      </c>
      <c r="B97" s="85" t="s">
        <v>2788</v>
      </c>
      <c r="C97" s="85">
        <v>3</v>
      </c>
      <c r="D97" s="85">
        <v>49895421</v>
      </c>
      <c r="E97" s="85">
        <v>49907655</v>
      </c>
      <c r="F97" s="85">
        <v>20</v>
      </c>
      <c r="G97" s="85">
        <v>7.6905000000000001</v>
      </c>
      <c r="H97" s="85" t="s">
        <v>5007</v>
      </c>
    </row>
    <row r="98" spans="1:8">
      <c r="A98" s="85" t="s">
        <v>5008</v>
      </c>
      <c r="B98" s="85" t="s">
        <v>2789</v>
      </c>
      <c r="C98" s="85">
        <v>3</v>
      </c>
      <c r="D98" s="85">
        <v>49924435</v>
      </c>
      <c r="E98" s="85">
        <v>49941299</v>
      </c>
      <c r="F98" s="85">
        <v>29</v>
      </c>
      <c r="G98" s="85">
        <v>7.6163999999999996</v>
      </c>
      <c r="H98" s="85" t="s">
        <v>5009</v>
      </c>
    </row>
    <row r="99" spans="1:8">
      <c r="A99" s="85" t="s">
        <v>5010</v>
      </c>
      <c r="B99" s="85" t="s">
        <v>2790</v>
      </c>
      <c r="C99" s="85">
        <v>3</v>
      </c>
      <c r="D99" s="85">
        <v>49941278</v>
      </c>
      <c r="E99" s="85">
        <v>49954370</v>
      </c>
      <c r="F99" s="85">
        <v>13</v>
      </c>
      <c r="G99" s="85">
        <v>7.7496</v>
      </c>
      <c r="H99" s="85" t="s">
        <v>5011</v>
      </c>
    </row>
    <row r="100" spans="1:8">
      <c r="A100" s="85" t="s">
        <v>5012</v>
      </c>
      <c r="B100" s="85" t="s">
        <v>2791</v>
      </c>
      <c r="C100" s="85">
        <v>3</v>
      </c>
      <c r="D100" s="85">
        <v>49946302</v>
      </c>
      <c r="E100" s="85">
        <v>49967606</v>
      </c>
      <c r="F100" s="85">
        <v>33</v>
      </c>
      <c r="G100" s="85">
        <v>7.7337999999999996</v>
      </c>
      <c r="H100" s="85" t="s">
        <v>5013</v>
      </c>
    </row>
    <row r="101" spans="1:8">
      <c r="A101" s="85" t="s">
        <v>5014</v>
      </c>
      <c r="B101" s="85" t="s">
        <v>2792</v>
      </c>
      <c r="C101" s="85">
        <v>3</v>
      </c>
      <c r="D101" s="85">
        <v>49977440</v>
      </c>
      <c r="E101" s="85">
        <v>50137478</v>
      </c>
      <c r="F101" s="85">
        <v>307</v>
      </c>
      <c r="G101" s="85">
        <v>7.4393000000000002</v>
      </c>
      <c r="H101" s="85" t="s">
        <v>5015</v>
      </c>
    </row>
    <row r="102" spans="1:8">
      <c r="A102" s="85" t="s">
        <v>5016</v>
      </c>
      <c r="B102" s="85" t="s">
        <v>2793</v>
      </c>
      <c r="C102" s="85">
        <v>3</v>
      </c>
      <c r="D102" s="85">
        <v>50126341</v>
      </c>
      <c r="E102" s="85">
        <v>50156454</v>
      </c>
      <c r="F102" s="85">
        <v>38</v>
      </c>
      <c r="G102" s="85">
        <v>7.9640000000000004</v>
      </c>
      <c r="H102" s="85" t="s">
        <v>5017</v>
      </c>
    </row>
    <row r="103" spans="1:8">
      <c r="A103" s="85" t="s">
        <v>5018</v>
      </c>
      <c r="B103" s="85" t="s">
        <v>2794</v>
      </c>
      <c r="C103" s="85">
        <v>3</v>
      </c>
      <c r="D103" s="85">
        <v>50192478</v>
      </c>
      <c r="E103" s="85">
        <v>50226508</v>
      </c>
      <c r="F103" s="85">
        <v>70</v>
      </c>
      <c r="G103" s="85">
        <v>6.1093999999999999</v>
      </c>
      <c r="H103" s="85" t="s">
        <v>4946</v>
      </c>
    </row>
    <row r="104" spans="1:8">
      <c r="A104" s="85" t="s">
        <v>5019</v>
      </c>
      <c r="B104" s="85" t="s">
        <v>2795</v>
      </c>
      <c r="C104" s="85">
        <v>3</v>
      </c>
      <c r="D104" s="85">
        <v>50229045</v>
      </c>
      <c r="E104" s="85">
        <v>50233949</v>
      </c>
      <c r="F104" s="85">
        <v>2</v>
      </c>
      <c r="G104" s="85">
        <v>6.1093999999999999</v>
      </c>
      <c r="H104" s="85" t="s">
        <v>4946</v>
      </c>
    </row>
    <row r="105" spans="1:8">
      <c r="A105" s="85" t="s">
        <v>5020</v>
      </c>
      <c r="B105" s="85" t="s">
        <v>2801</v>
      </c>
      <c r="C105" s="85">
        <v>3</v>
      </c>
      <c r="D105" s="85">
        <v>50337320</v>
      </c>
      <c r="E105" s="85">
        <v>50349812</v>
      </c>
      <c r="F105" s="85">
        <v>13</v>
      </c>
      <c r="G105" s="85">
        <v>5.1212</v>
      </c>
      <c r="H105" s="85" t="s">
        <v>5021</v>
      </c>
    </row>
    <row r="106" spans="1:8">
      <c r="A106" s="85" t="s">
        <v>5022</v>
      </c>
      <c r="B106" s="85" t="s">
        <v>2810</v>
      </c>
      <c r="C106" s="85">
        <v>3</v>
      </c>
      <c r="D106" s="85">
        <v>50400233</v>
      </c>
      <c r="E106" s="85">
        <v>50541675</v>
      </c>
      <c r="F106" s="85">
        <v>282</v>
      </c>
      <c r="G106" s="85">
        <v>7.0542999999999996</v>
      </c>
      <c r="H106" s="85" t="s">
        <v>5023</v>
      </c>
    </row>
    <row r="107" spans="1:8">
      <c r="A107" s="85" t="s">
        <v>5024</v>
      </c>
      <c r="B107" s="85" t="s">
        <v>2811</v>
      </c>
      <c r="C107" s="85">
        <v>3</v>
      </c>
      <c r="D107" s="85">
        <v>50595462</v>
      </c>
      <c r="E107" s="85">
        <v>50608458</v>
      </c>
      <c r="F107" s="85">
        <v>20</v>
      </c>
      <c r="G107" s="85">
        <v>6.7453000000000003</v>
      </c>
      <c r="H107" s="85" t="s">
        <v>5025</v>
      </c>
    </row>
    <row r="108" spans="1:8">
      <c r="A108" s="85" t="s">
        <v>5026</v>
      </c>
      <c r="B108" s="85" t="s">
        <v>2812</v>
      </c>
      <c r="C108" s="85">
        <v>3</v>
      </c>
      <c r="D108" s="85">
        <v>50606583</v>
      </c>
      <c r="E108" s="85">
        <v>50622366</v>
      </c>
      <c r="F108" s="85">
        <v>22</v>
      </c>
      <c r="G108" s="85">
        <v>6.6475999999999997</v>
      </c>
      <c r="H108" s="85" t="s">
        <v>5027</v>
      </c>
    </row>
    <row r="109" spans="1:8">
      <c r="A109" s="85" t="s">
        <v>5028</v>
      </c>
      <c r="B109" s="85" t="s">
        <v>2814</v>
      </c>
      <c r="C109" s="85">
        <v>3</v>
      </c>
      <c r="D109" s="85">
        <v>50648951</v>
      </c>
      <c r="E109" s="85">
        <v>50686720</v>
      </c>
      <c r="F109" s="85">
        <v>70</v>
      </c>
      <c r="G109" s="85">
        <v>6.49</v>
      </c>
      <c r="H109" s="85" t="s">
        <v>5029</v>
      </c>
    </row>
    <row r="110" spans="1:8">
      <c r="A110" s="85" t="s">
        <v>5030</v>
      </c>
      <c r="B110" s="85" t="s">
        <v>2815</v>
      </c>
      <c r="C110" s="85">
        <v>3</v>
      </c>
      <c r="D110" s="85">
        <v>50712672</v>
      </c>
      <c r="E110" s="85">
        <v>51421629</v>
      </c>
      <c r="F110" s="85">
        <v>1394</v>
      </c>
      <c r="G110" s="85">
        <v>6.5251999999999999</v>
      </c>
      <c r="H110" s="85" t="s">
        <v>5031</v>
      </c>
    </row>
    <row r="111" spans="1:8">
      <c r="A111" s="85" t="s">
        <v>5032</v>
      </c>
      <c r="B111" s="85" t="s">
        <v>2819</v>
      </c>
      <c r="C111" s="85">
        <v>3</v>
      </c>
      <c r="D111" s="85">
        <v>51696709</v>
      </c>
      <c r="E111" s="85">
        <v>51738339</v>
      </c>
      <c r="F111" s="85">
        <v>56</v>
      </c>
      <c r="G111" s="85">
        <v>5.7192999999999996</v>
      </c>
      <c r="H111" s="85" t="s">
        <v>5033</v>
      </c>
    </row>
    <row r="112" spans="1:8">
      <c r="A112" s="85" t="s">
        <v>5034</v>
      </c>
      <c r="B112" s="85" t="s">
        <v>5035</v>
      </c>
      <c r="C112" s="85">
        <v>3</v>
      </c>
      <c r="D112" s="85">
        <v>71003844</v>
      </c>
      <c r="E112" s="85">
        <v>71633140</v>
      </c>
      <c r="F112" s="85">
        <v>1601</v>
      </c>
      <c r="G112" s="85">
        <v>5.8997999999999999</v>
      </c>
      <c r="H112" s="85" t="s">
        <v>5036</v>
      </c>
    </row>
    <row r="113" spans="1:8">
      <c r="A113" s="85" t="s">
        <v>5037</v>
      </c>
      <c r="B113" s="85" t="s">
        <v>2835</v>
      </c>
      <c r="C113" s="85">
        <v>3</v>
      </c>
      <c r="D113" s="85">
        <v>85008132</v>
      </c>
      <c r="E113" s="85">
        <v>86123579</v>
      </c>
      <c r="F113" s="85">
        <v>3516</v>
      </c>
      <c r="G113" s="85">
        <v>7.1647999999999996</v>
      </c>
      <c r="H113" s="85" t="s">
        <v>5038</v>
      </c>
    </row>
    <row r="114" spans="1:8">
      <c r="A114" s="85" t="s">
        <v>5039</v>
      </c>
      <c r="B114" s="85" t="s">
        <v>2881</v>
      </c>
      <c r="C114" s="85">
        <v>4</v>
      </c>
      <c r="D114" s="85">
        <v>2939660</v>
      </c>
      <c r="E114" s="85">
        <v>2965112</v>
      </c>
      <c r="F114" s="85">
        <v>79</v>
      </c>
      <c r="G114" s="85">
        <v>4.6138000000000003</v>
      </c>
      <c r="H114" s="85" t="s">
        <v>5040</v>
      </c>
    </row>
    <row r="115" spans="1:8">
      <c r="A115" s="85" t="s">
        <v>5041</v>
      </c>
      <c r="B115" s="85" t="s">
        <v>2882</v>
      </c>
      <c r="C115" s="85">
        <v>4</v>
      </c>
      <c r="D115" s="85">
        <v>2965335</v>
      </c>
      <c r="E115" s="85">
        <v>3042474</v>
      </c>
      <c r="F115" s="85">
        <v>288</v>
      </c>
      <c r="G115" s="85">
        <v>5.5019999999999998</v>
      </c>
      <c r="H115" s="85" t="s">
        <v>5042</v>
      </c>
    </row>
    <row r="116" spans="1:8">
      <c r="A116" s="85" t="s">
        <v>5043</v>
      </c>
      <c r="B116" s="85" t="s">
        <v>2884</v>
      </c>
      <c r="C116" s="85">
        <v>4</v>
      </c>
      <c r="D116" s="85">
        <v>3246096</v>
      </c>
      <c r="E116" s="85">
        <v>3273465</v>
      </c>
      <c r="F116" s="85">
        <v>106</v>
      </c>
      <c r="G116" s="85">
        <v>5.4029999999999996</v>
      </c>
      <c r="H116" s="85" t="s">
        <v>5044</v>
      </c>
    </row>
    <row r="117" spans="1:8">
      <c r="A117" s="85" t="s">
        <v>5045</v>
      </c>
      <c r="B117" s="85" t="s">
        <v>2885</v>
      </c>
      <c r="C117" s="85">
        <v>4</v>
      </c>
      <c r="D117" s="85">
        <v>3294755</v>
      </c>
      <c r="E117" s="85">
        <v>3441640</v>
      </c>
      <c r="F117" s="85">
        <v>411</v>
      </c>
      <c r="G117" s="85">
        <v>4.8106</v>
      </c>
      <c r="H117" s="85" t="s">
        <v>5046</v>
      </c>
    </row>
    <row r="118" spans="1:8">
      <c r="A118" s="85" t="s">
        <v>5047</v>
      </c>
      <c r="B118" s="85" t="s">
        <v>2886</v>
      </c>
      <c r="C118" s="85">
        <v>4</v>
      </c>
      <c r="D118" s="85">
        <v>3443614</v>
      </c>
      <c r="E118" s="85">
        <v>3451211</v>
      </c>
      <c r="F118" s="85">
        <v>40</v>
      </c>
      <c r="G118" s="85">
        <v>4.8075999999999999</v>
      </c>
      <c r="H118" s="85" t="s">
        <v>5048</v>
      </c>
    </row>
    <row r="119" spans="1:8">
      <c r="A119" s="85" t="s">
        <v>5049</v>
      </c>
      <c r="B119" s="85" t="s">
        <v>2902</v>
      </c>
      <c r="C119" s="85">
        <v>4</v>
      </c>
      <c r="D119" s="85">
        <v>17812525</v>
      </c>
      <c r="E119" s="85">
        <v>17846485</v>
      </c>
      <c r="F119" s="85">
        <v>69</v>
      </c>
      <c r="G119" s="85">
        <v>4.5919999999999996</v>
      </c>
      <c r="H119" s="85" t="s">
        <v>5050</v>
      </c>
    </row>
    <row r="120" spans="1:8">
      <c r="A120" s="85" t="s">
        <v>5051</v>
      </c>
      <c r="B120" s="85" t="s">
        <v>2903</v>
      </c>
      <c r="C120" s="85">
        <v>4</v>
      </c>
      <c r="D120" s="85">
        <v>17842822</v>
      </c>
      <c r="E120" s="85">
        <v>18023499</v>
      </c>
      <c r="F120" s="85">
        <v>470</v>
      </c>
      <c r="G120" s="85">
        <v>4.8708</v>
      </c>
      <c r="H120" s="85" t="s">
        <v>5052</v>
      </c>
    </row>
    <row r="121" spans="1:8">
      <c r="A121" s="85" t="s">
        <v>5053</v>
      </c>
      <c r="B121" s="85" t="s">
        <v>5054</v>
      </c>
      <c r="C121" s="85">
        <v>4</v>
      </c>
      <c r="D121" s="85">
        <v>20730239</v>
      </c>
      <c r="E121" s="85">
        <v>21950422</v>
      </c>
      <c r="F121" s="85">
        <v>5071</v>
      </c>
      <c r="G121" s="85">
        <v>4.7008999999999999</v>
      </c>
      <c r="H121" s="85" t="s">
        <v>5055</v>
      </c>
    </row>
    <row r="122" spans="1:8">
      <c r="A122" s="85" t="s">
        <v>5056</v>
      </c>
      <c r="B122" s="85" t="s">
        <v>5057</v>
      </c>
      <c r="C122" s="85">
        <v>4</v>
      </c>
      <c r="D122" s="85">
        <v>62066976</v>
      </c>
      <c r="E122" s="85">
        <v>62944053</v>
      </c>
      <c r="F122" s="85">
        <v>2224</v>
      </c>
      <c r="G122" s="85">
        <v>4.7823000000000002</v>
      </c>
      <c r="H122" s="85" t="s">
        <v>5058</v>
      </c>
    </row>
    <row r="123" spans="1:8">
      <c r="A123" s="85" t="s">
        <v>5059</v>
      </c>
      <c r="B123" s="85" t="s">
        <v>2932</v>
      </c>
      <c r="C123" s="85">
        <v>4</v>
      </c>
      <c r="D123" s="85">
        <v>106067032</v>
      </c>
      <c r="E123" s="85">
        <v>106200973</v>
      </c>
      <c r="F123" s="85">
        <v>326</v>
      </c>
      <c r="G123" s="85">
        <v>7.0595999999999997</v>
      </c>
      <c r="H123" s="85" t="s">
        <v>5060</v>
      </c>
    </row>
    <row r="124" spans="1:8">
      <c r="A124" s="85" t="s">
        <v>5061</v>
      </c>
      <c r="B124" s="85" t="s">
        <v>2933</v>
      </c>
      <c r="C124" s="85">
        <v>4</v>
      </c>
      <c r="D124" s="85">
        <v>106290234</v>
      </c>
      <c r="E124" s="85">
        <v>106395238</v>
      </c>
      <c r="F124" s="85">
        <v>445</v>
      </c>
      <c r="G124" s="85">
        <v>7.0519999999999996</v>
      </c>
      <c r="H124" s="85" t="s">
        <v>5062</v>
      </c>
    </row>
    <row r="125" spans="1:8">
      <c r="A125" s="85" t="s">
        <v>5063</v>
      </c>
      <c r="B125" s="85" t="s">
        <v>5064</v>
      </c>
      <c r="C125" s="85">
        <v>4</v>
      </c>
      <c r="D125" s="85">
        <v>140637907</v>
      </c>
      <c r="E125" s="85">
        <v>141075338</v>
      </c>
      <c r="F125" s="85">
        <v>1284</v>
      </c>
      <c r="G125" s="85">
        <v>5.6124000000000001</v>
      </c>
      <c r="H125" s="85" t="s">
        <v>5065</v>
      </c>
    </row>
    <row r="126" spans="1:8">
      <c r="A126" s="85" t="s">
        <v>5066</v>
      </c>
      <c r="B126" s="85" t="s">
        <v>2942</v>
      </c>
      <c r="C126" s="85">
        <v>4</v>
      </c>
      <c r="D126" s="85">
        <v>152591656</v>
      </c>
      <c r="E126" s="85">
        <v>152682175</v>
      </c>
      <c r="F126" s="85">
        <v>238</v>
      </c>
      <c r="G126" s="85">
        <v>5.39</v>
      </c>
      <c r="H126" s="85" t="s">
        <v>5067</v>
      </c>
    </row>
    <row r="127" spans="1:8">
      <c r="A127" s="85" t="s">
        <v>5068</v>
      </c>
      <c r="B127" s="85" t="s">
        <v>2954</v>
      </c>
      <c r="C127" s="85">
        <v>4</v>
      </c>
      <c r="D127" s="85">
        <v>159690290</v>
      </c>
      <c r="E127" s="85">
        <v>159829201</v>
      </c>
      <c r="F127" s="85">
        <v>224</v>
      </c>
      <c r="G127" s="85">
        <v>5.2594000000000003</v>
      </c>
      <c r="H127" s="85" t="s">
        <v>5069</v>
      </c>
    </row>
    <row r="128" spans="1:8">
      <c r="A128" s="85" t="s">
        <v>5070</v>
      </c>
      <c r="B128" s="85" t="s">
        <v>2955</v>
      </c>
      <c r="C128" s="85">
        <v>4</v>
      </c>
      <c r="D128" s="85">
        <v>159814286</v>
      </c>
      <c r="E128" s="85">
        <v>159959912</v>
      </c>
      <c r="F128" s="85">
        <v>425</v>
      </c>
      <c r="G128" s="85">
        <v>5.2066999999999997</v>
      </c>
      <c r="H128" s="85" t="s">
        <v>5071</v>
      </c>
    </row>
    <row r="129" spans="1:8">
      <c r="A129" s="85" t="s">
        <v>5072</v>
      </c>
      <c r="B129" s="85" t="s">
        <v>5073</v>
      </c>
      <c r="C129" s="85">
        <v>4</v>
      </c>
      <c r="D129" s="85">
        <v>176554085</v>
      </c>
      <c r="E129" s="85">
        <v>176923815</v>
      </c>
      <c r="F129" s="85">
        <v>1333</v>
      </c>
      <c r="G129" s="85">
        <v>5.1257999999999999</v>
      </c>
      <c r="H129" s="85" t="s">
        <v>5074</v>
      </c>
    </row>
    <row r="130" spans="1:8">
      <c r="A130" s="85" t="s">
        <v>5075</v>
      </c>
      <c r="B130" s="85" t="s">
        <v>5076</v>
      </c>
      <c r="C130" s="85">
        <v>4</v>
      </c>
      <c r="D130" s="85">
        <v>178649911</v>
      </c>
      <c r="E130" s="85">
        <v>178911904</v>
      </c>
      <c r="F130" s="85">
        <v>941</v>
      </c>
      <c r="G130" s="85">
        <v>4.9149000000000003</v>
      </c>
      <c r="H130" s="85" t="s">
        <v>5077</v>
      </c>
    </row>
    <row r="131" spans="1:8">
      <c r="A131" s="85" t="s">
        <v>5078</v>
      </c>
      <c r="B131" s="85" t="s">
        <v>2965</v>
      </c>
      <c r="C131" s="85">
        <v>5</v>
      </c>
      <c r="D131" s="85">
        <v>59892739</v>
      </c>
      <c r="E131" s="85">
        <v>59996017</v>
      </c>
      <c r="F131" s="85">
        <v>210</v>
      </c>
      <c r="G131" s="85">
        <v>5.9542000000000002</v>
      </c>
      <c r="H131" s="85" t="s">
        <v>5079</v>
      </c>
    </row>
    <row r="132" spans="1:8">
      <c r="A132" s="85" t="s">
        <v>5080</v>
      </c>
      <c r="B132" s="85" t="s">
        <v>2966</v>
      </c>
      <c r="C132" s="85">
        <v>5</v>
      </c>
      <c r="D132" s="85">
        <v>60047618</v>
      </c>
      <c r="E132" s="85">
        <v>60140216</v>
      </c>
      <c r="F132" s="85">
        <v>291</v>
      </c>
      <c r="G132" s="85">
        <v>7.1036999999999999</v>
      </c>
      <c r="H132" s="85" t="s">
        <v>5081</v>
      </c>
    </row>
    <row r="133" spans="1:8">
      <c r="A133" s="85" t="s">
        <v>5082</v>
      </c>
      <c r="B133" s="85" t="s">
        <v>2967</v>
      </c>
      <c r="C133" s="85">
        <v>5</v>
      </c>
      <c r="D133" s="85">
        <v>60169658</v>
      </c>
      <c r="E133" s="85">
        <v>60240900</v>
      </c>
      <c r="F133" s="85">
        <v>187</v>
      </c>
      <c r="G133" s="85">
        <v>6.8924000000000003</v>
      </c>
      <c r="H133" s="85" t="s">
        <v>5083</v>
      </c>
    </row>
    <row r="134" spans="1:8">
      <c r="A134" s="85" t="s">
        <v>5084</v>
      </c>
      <c r="B134" s="85" t="s">
        <v>2968</v>
      </c>
      <c r="C134" s="85">
        <v>5</v>
      </c>
      <c r="D134" s="85">
        <v>60240956</v>
      </c>
      <c r="E134" s="85">
        <v>60448853</v>
      </c>
      <c r="F134" s="85">
        <v>535</v>
      </c>
      <c r="G134" s="85">
        <v>7.0815000000000001</v>
      </c>
      <c r="H134" s="85" t="s">
        <v>5085</v>
      </c>
    </row>
    <row r="135" spans="1:8">
      <c r="A135" s="85" t="s">
        <v>5086</v>
      </c>
      <c r="B135" s="85" t="s">
        <v>2970</v>
      </c>
      <c r="C135" s="85">
        <v>5</v>
      </c>
      <c r="D135" s="85">
        <v>60453536</v>
      </c>
      <c r="E135" s="85">
        <v>60458301</v>
      </c>
      <c r="F135" s="85">
        <v>6</v>
      </c>
      <c r="G135" s="85">
        <v>5.4831000000000003</v>
      </c>
      <c r="H135" s="85" t="s">
        <v>5087</v>
      </c>
    </row>
    <row r="136" spans="1:8">
      <c r="A136" s="85" t="s">
        <v>5088</v>
      </c>
      <c r="B136" s="85" t="s">
        <v>2971</v>
      </c>
      <c r="C136" s="85">
        <v>5</v>
      </c>
      <c r="D136" s="85">
        <v>60628100</v>
      </c>
      <c r="E136" s="85">
        <v>60841997</v>
      </c>
      <c r="F136" s="85">
        <v>409</v>
      </c>
      <c r="G136" s="85">
        <v>5.6048</v>
      </c>
      <c r="H136" s="85" t="s">
        <v>5089</v>
      </c>
    </row>
    <row r="137" spans="1:8">
      <c r="A137" s="85" t="s">
        <v>5090</v>
      </c>
      <c r="B137" s="85" t="s">
        <v>2980</v>
      </c>
      <c r="C137" s="85">
        <v>5</v>
      </c>
      <c r="D137" s="85">
        <v>63802084</v>
      </c>
      <c r="E137" s="85">
        <v>63908139</v>
      </c>
      <c r="F137" s="85">
        <v>268</v>
      </c>
      <c r="G137" s="85">
        <v>4.5537999999999998</v>
      </c>
      <c r="H137" s="85" t="s">
        <v>5091</v>
      </c>
    </row>
    <row r="138" spans="1:8">
      <c r="A138" s="85" t="s">
        <v>5092</v>
      </c>
      <c r="B138" s="85" t="s">
        <v>5093</v>
      </c>
      <c r="C138" s="85">
        <v>5</v>
      </c>
      <c r="D138" s="85">
        <v>65892176</v>
      </c>
      <c r="E138" s="85">
        <v>66465423</v>
      </c>
      <c r="F138" s="85">
        <v>1854</v>
      </c>
      <c r="G138" s="85">
        <v>4.6117999999999997</v>
      </c>
      <c r="H138" s="85" t="s">
        <v>5094</v>
      </c>
    </row>
    <row r="139" spans="1:8">
      <c r="A139" s="85" t="s">
        <v>5095</v>
      </c>
      <c r="B139" s="85" t="s">
        <v>2991</v>
      </c>
      <c r="C139" s="85">
        <v>5</v>
      </c>
      <c r="D139" s="85">
        <v>87485450</v>
      </c>
      <c r="E139" s="85">
        <v>87565293</v>
      </c>
      <c r="F139" s="85">
        <v>153</v>
      </c>
      <c r="G139" s="85">
        <v>4.5812999999999997</v>
      </c>
      <c r="H139" s="85" t="s">
        <v>5096</v>
      </c>
    </row>
    <row r="140" spans="1:8">
      <c r="A140" s="85" t="s">
        <v>5097</v>
      </c>
      <c r="B140" s="85" t="s">
        <v>2993</v>
      </c>
      <c r="C140" s="85">
        <v>5</v>
      </c>
      <c r="D140" s="85">
        <v>88013975</v>
      </c>
      <c r="E140" s="85">
        <v>88199922</v>
      </c>
      <c r="F140" s="85">
        <v>399</v>
      </c>
      <c r="G140" s="85">
        <v>5.3426</v>
      </c>
      <c r="H140" s="85" t="s">
        <v>5098</v>
      </c>
    </row>
    <row r="141" spans="1:8">
      <c r="A141" s="85" t="s">
        <v>5099</v>
      </c>
      <c r="B141" s="85" t="s">
        <v>3016</v>
      </c>
      <c r="C141" s="85">
        <v>5</v>
      </c>
      <c r="D141" s="85">
        <v>106712590</v>
      </c>
      <c r="E141" s="85">
        <v>107006596</v>
      </c>
      <c r="F141" s="85">
        <v>888</v>
      </c>
      <c r="G141" s="85">
        <v>5.8074000000000003</v>
      </c>
      <c r="H141" s="85" t="s">
        <v>5100</v>
      </c>
    </row>
    <row r="142" spans="1:8">
      <c r="A142" s="85" t="s">
        <v>5101</v>
      </c>
      <c r="B142" s="85" t="s">
        <v>5102</v>
      </c>
      <c r="C142" s="85">
        <v>5</v>
      </c>
      <c r="D142" s="85">
        <v>137450866</v>
      </c>
      <c r="E142" s="85">
        <v>137475132</v>
      </c>
      <c r="F142" s="85">
        <v>55</v>
      </c>
      <c r="G142" s="85">
        <v>4.8846999999999996</v>
      </c>
      <c r="H142" s="85" t="s">
        <v>5103</v>
      </c>
    </row>
    <row r="143" spans="1:8">
      <c r="A143" s="85" t="s">
        <v>5104</v>
      </c>
      <c r="B143" s="85" t="s">
        <v>5105</v>
      </c>
      <c r="C143" s="85">
        <v>5</v>
      </c>
      <c r="D143" s="85">
        <v>137475455</v>
      </c>
      <c r="E143" s="85">
        <v>137514675</v>
      </c>
      <c r="F143" s="85">
        <v>56</v>
      </c>
      <c r="G143" s="85">
        <v>4.8308</v>
      </c>
      <c r="H143" s="85" t="s">
        <v>5106</v>
      </c>
    </row>
    <row r="144" spans="1:8">
      <c r="A144" s="85" t="s">
        <v>5107</v>
      </c>
      <c r="B144" s="85" t="s">
        <v>5108</v>
      </c>
      <c r="C144" s="85">
        <v>5</v>
      </c>
      <c r="D144" s="85">
        <v>137514408</v>
      </c>
      <c r="E144" s="85">
        <v>137523404</v>
      </c>
      <c r="F144" s="85">
        <v>15</v>
      </c>
      <c r="G144" s="85">
        <v>5.1957000000000004</v>
      </c>
      <c r="H144" s="85" t="s">
        <v>5109</v>
      </c>
    </row>
    <row r="145" spans="1:8">
      <c r="A145" s="85" t="s">
        <v>5110</v>
      </c>
      <c r="B145" s="85" t="s">
        <v>5111</v>
      </c>
      <c r="C145" s="85">
        <v>5</v>
      </c>
      <c r="D145" s="85">
        <v>137523339</v>
      </c>
      <c r="E145" s="85">
        <v>137549032</v>
      </c>
      <c r="F145" s="85">
        <v>43</v>
      </c>
      <c r="G145" s="85">
        <v>4.9115000000000002</v>
      </c>
      <c r="H145" s="85" t="s">
        <v>5112</v>
      </c>
    </row>
    <row r="146" spans="1:8">
      <c r="A146" s="85" t="s">
        <v>5113</v>
      </c>
      <c r="B146" s="85" t="s">
        <v>5114</v>
      </c>
      <c r="C146" s="85">
        <v>5</v>
      </c>
      <c r="D146" s="85">
        <v>137667624</v>
      </c>
      <c r="E146" s="85">
        <v>137685416</v>
      </c>
      <c r="F146" s="85">
        <v>49</v>
      </c>
      <c r="G146" s="85">
        <v>5.0111999999999997</v>
      </c>
      <c r="H146" s="85" t="s">
        <v>5115</v>
      </c>
    </row>
    <row r="147" spans="1:8">
      <c r="A147" s="85" t="s">
        <v>5116</v>
      </c>
      <c r="B147" s="85" t="s">
        <v>5117</v>
      </c>
      <c r="C147" s="85">
        <v>5</v>
      </c>
      <c r="D147" s="85">
        <v>137688285</v>
      </c>
      <c r="E147" s="85">
        <v>137772717</v>
      </c>
      <c r="F147" s="85">
        <v>221</v>
      </c>
      <c r="G147" s="85">
        <v>4.7526999999999999</v>
      </c>
      <c r="H147" s="85" t="s">
        <v>5118</v>
      </c>
    </row>
    <row r="148" spans="1:8">
      <c r="A148" s="85" t="s">
        <v>5119</v>
      </c>
      <c r="B148" s="85" t="s">
        <v>5120</v>
      </c>
      <c r="C148" s="85">
        <v>5</v>
      </c>
      <c r="D148" s="85">
        <v>137774706</v>
      </c>
      <c r="E148" s="85">
        <v>137782658</v>
      </c>
      <c r="F148" s="85">
        <v>29</v>
      </c>
      <c r="G148" s="85">
        <v>4.7820999999999998</v>
      </c>
      <c r="H148" s="85" t="s">
        <v>5121</v>
      </c>
    </row>
    <row r="149" spans="1:8">
      <c r="A149" s="85" t="s">
        <v>5122</v>
      </c>
      <c r="B149" s="85" t="s">
        <v>5123</v>
      </c>
      <c r="C149" s="85">
        <v>5</v>
      </c>
      <c r="D149" s="85">
        <v>140864741</v>
      </c>
      <c r="E149" s="85">
        <v>140892546</v>
      </c>
      <c r="F149" s="85">
        <v>63</v>
      </c>
      <c r="G149" s="85">
        <v>4.5765000000000002</v>
      </c>
      <c r="H149" s="85" t="s">
        <v>5124</v>
      </c>
    </row>
    <row r="150" spans="1:8">
      <c r="A150" s="85" t="s">
        <v>5125</v>
      </c>
      <c r="B150" s="85" t="s">
        <v>5126</v>
      </c>
      <c r="C150" s="85">
        <v>5</v>
      </c>
      <c r="D150" s="85">
        <v>140868808</v>
      </c>
      <c r="E150" s="85">
        <v>140892546</v>
      </c>
      <c r="F150" s="85">
        <v>58</v>
      </c>
      <c r="G150" s="85">
        <v>4.5701999999999998</v>
      </c>
      <c r="H150" s="85" t="s">
        <v>5127</v>
      </c>
    </row>
    <row r="151" spans="1:8">
      <c r="A151" s="85" t="s">
        <v>5128</v>
      </c>
      <c r="B151" s="85" t="s">
        <v>5129</v>
      </c>
      <c r="C151" s="85">
        <v>5</v>
      </c>
      <c r="D151" s="85">
        <v>167718656</v>
      </c>
      <c r="E151" s="85">
        <v>167899308</v>
      </c>
      <c r="F151" s="85">
        <v>723</v>
      </c>
      <c r="G151" s="85">
        <v>5.4169999999999998</v>
      </c>
      <c r="H151" s="85" t="s">
        <v>5130</v>
      </c>
    </row>
    <row r="152" spans="1:8">
      <c r="A152" s="85" t="s">
        <v>5131</v>
      </c>
      <c r="B152" s="85" t="s">
        <v>3055</v>
      </c>
      <c r="C152" s="85">
        <v>5</v>
      </c>
      <c r="D152" s="85">
        <v>169064251</v>
      </c>
      <c r="E152" s="85">
        <v>169510386</v>
      </c>
      <c r="F152" s="85">
        <v>1631</v>
      </c>
      <c r="G152" s="85">
        <v>5.1612</v>
      </c>
      <c r="H152" s="85" t="s">
        <v>5132</v>
      </c>
    </row>
    <row r="153" spans="1:8">
      <c r="A153" s="85" t="s">
        <v>5133</v>
      </c>
      <c r="B153" s="85" t="s">
        <v>3056</v>
      </c>
      <c r="C153" s="85">
        <v>5</v>
      </c>
      <c r="D153" s="85">
        <v>169291268</v>
      </c>
      <c r="E153" s="85">
        <v>169407744</v>
      </c>
      <c r="F153" s="85">
        <v>370</v>
      </c>
      <c r="G153" s="85">
        <v>5.5796999999999999</v>
      </c>
      <c r="H153" s="85" t="s">
        <v>5134</v>
      </c>
    </row>
    <row r="154" spans="1:8">
      <c r="A154" s="85" t="s">
        <v>5135</v>
      </c>
      <c r="B154" s="85" t="s">
        <v>5136</v>
      </c>
      <c r="C154" s="85">
        <v>5</v>
      </c>
      <c r="D154" s="85">
        <v>176830205</v>
      </c>
      <c r="E154" s="85">
        <v>176869902</v>
      </c>
      <c r="F154" s="85">
        <v>93</v>
      </c>
      <c r="G154" s="85">
        <v>4.8436000000000003</v>
      </c>
      <c r="H154" s="85" t="s">
        <v>5137</v>
      </c>
    </row>
    <row r="155" spans="1:8">
      <c r="A155" s="85" t="s">
        <v>5138</v>
      </c>
      <c r="B155" s="85" t="s">
        <v>5139</v>
      </c>
      <c r="C155" s="85">
        <v>5</v>
      </c>
      <c r="D155" s="85">
        <v>176883609</v>
      </c>
      <c r="E155" s="85">
        <v>176901402</v>
      </c>
      <c r="F155" s="85">
        <v>43</v>
      </c>
      <c r="G155" s="85">
        <v>4.6875</v>
      </c>
      <c r="H155" s="85" t="s">
        <v>5140</v>
      </c>
    </row>
    <row r="156" spans="1:8">
      <c r="A156" s="85" t="s">
        <v>5141</v>
      </c>
      <c r="B156" s="85" t="s">
        <v>3071</v>
      </c>
      <c r="C156" s="85">
        <v>6</v>
      </c>
      <c r="D156" s="85">
        <v>12717893</v>
      </c>
      <c r="E156" s="85">
        <v>13288645</v>
      </c>
      <c r="F156" s="85">
        <v>1692</v>
      </c>
      <c r="G156" s="85">
        <v>5.5307000000000004</v>
      </c>
      <c r="H156" s="85" t="s">
        <v>5142</v>
      </c>
    </row>
    <row r="157" spans="1:8">
      <c r="A157" s="85" t="s">
        <v>5143</v>
      </c>
      <c r="B157" s="85" t="s">
        <v>5144</v>
      </c>
      <c r="C157" s="85">
        <v>6</v>
      </c>
      <c r="D157" s="85">
        <v>16299343</v>
      </c>
      <c r="E157" s="85">
        <v>16761722</v>
      </c>
      <c r="F157" s="85">
        <v>1663</v>
      </c>
      <c r="G157" s="85">
        <v>5.6014999999999997</v>
      </c>
      <c r="H157" s="85" t="s">
        <v>5145</v>
      </c>
    </row>
    <row r="158" spans="1:8">
      <c r="A158" s="85" t="s">
        <v>5146</v>
      </c>
      <c r="B158" s="85" t="s">
        <v>3119</v>
      </c>
      <c r="C158" s="85">
        <v>6</v>
      </c>
      <c r="D158" s="85">
        <v>26501449</v>
      </c>
      <c r="E158" s="85">
        <v>26510650</v>
      </c>
      <c r="F158" s="85">
        <v>26</v>
      </c>
      <c r="G158" s="85">
        <v>5.1978999999999997</v>
      </c>
      <c r="H158" s="85" t="s">
        <v>5147</v>
      </c>
    </row>
    <row r="159" spans="1:8">
      <c r="A159" s="85" t="s">
        <v>5148</v>
      </c>
      <c r="B159" s="85" t="s">
        <v>3120</v>
      </c>
      <c r="C159" s="85">
        <v>6</v>
      </c>
      <c r="D159" s="85">
        <v>26538633</v>
      </c>
      <c r="E159" s="85">
        <v>26546482</v>
      </c>
      <c r="F159" s="85">
        <v>21</v>
      </c>
      <c r="G159" s="85">
        <v>4.8851000000000004</v>
      </c>
      <c r="H159" s="85" t="s">
        <v>5149</v>
      </c>
    </row>
    <row r="160" spans="1:8">
      <c r="A160" s="85" t="s">
        <v>5150</v>
      </c>
      <c r="B160" s="85" t="s">
        <v>5151</v>
      </c>
      <c r="C160" s="85">
        <v>6</v>
      </c>
      <c r="D160" s="85">
        <v>31236526</v>
      </c>
      <c r="E160" s="85">
        <v>31239907</v>
      </c>
      <c r="F160" s="85">
        <v>83</v>
      </c>
      <c r="G160" s="85">
        <v>5.3449</v>
      </c>
      <c r="H160" s="85" t="s">
        <v>5152</v>
      </c>
    </row>
    <row r="161" spans="1:8">
      <c r="A161" s="85" t="s">
        <v>5153</v>
      </c>
      <c r="B161" s="85" t="s">
        <v>5154</v>
      </c>
      <c r="C161" s="85">
        <v>6</v>
      </c>
      <c r="D161" s="85">
        <v>31496494</v>
      </c>
      <c r="E161" s="85">
        <v>31498009</v>
      </c>
      <c r="F161" s="85">
        <v>21</v>
      </c>
      <c r="G161" s="85">
        <v>5.8998999999999997</v>
      </c>
      <c r="H161" s="85" t="s">
        <v>5155</v>
      </c>
    </row>
    <row r="162" spans="1:8">
      <c r="A162" s="85" t="s">
        <v>5156</v>
      </c>
      <c r="B162" s="85" t="s">
        <v>5157</v>
      </c>
      <c r="C162" s="85">
        <v>6</v>
      </c>
      <c r="D162" s="85">
        <v>31497996</v>
      </c>
      <c r="E162" s="85">
        <v>31510225</v>
      </c>
      <c r="F162" s="85">
        <v>82</v>
      </c>
      <c r="G162" s="85">
        <v>5.8224</v>
      </c>
      <c r="H162" s="85" t="s">
        <v>5158</v>
      </c>
    </row>
    <row r="163" spans="1:8">
      <c r="A163" s="85" t="s">
        <v>5159</v>
      </c>
      <c r="B163" s="85" t="s">
        <v>5160</v>
      </c>
      <c r="C163" s="85">
        <v>6</v>
      </c>
      <c r="D163" s="85">
        <v>31497996</v>
      </c>
      <c r="E163" s="85">
        <v>31514385</v>
      </c>
      <c r="F163" s="85">
        <v>100</v>
      </c>
      <c r="G163" s="85">
        <v>5.8388999999999998</v>
      </c>
      <c r="H163" s="85" t="s">
        <v>5161</v>
      </c>
    </row>
    <row r="164" spans="1:8">
      <c r="A164" s="85" t="s">
        <v>5162</v>
      </c>
      <c r="B164" s="85" t="s">
        <v>5163</v>
      </c>
      <c r="C164" s="85">
        <v>6</v>
      </c>
      <c r="D164" s="85">
        <v>31553901</v>
      </c>
      <c r="E164" s="85">
        <v>31556686</v>
      </c>
      <c r="F164" s="85">
        <v>17</v>
      </c>
      <c r="G164" s="85">
        <v>5.7914000000000003</v>
      </c>
      <c r="H164" s="85" t="s">
        <v>5164</v>
      </c>
    </row>
    <row r="165" spans="1:8">
      <c r="A165" s="85" t="s">
        <v>5165</v>
      </c>
      <c r="B165" s="85" t="s">
        <v>5166</v>
      </c>
      <c r="C165" s="85">
        <v>6</v>
      </c>
      <c r="D165" s="85">
        <v>31606805</v>
      </c>
      <c r="E165" s="85">
        <v>31620482</v>
      </c>
      <c r="F165" s="85">
        <v>44</v>
      </c>
      <c r="G165" s="85">
        <v>5.1585999999999999</v>
      </c>
      <c r="H165" s="85" t="s">
        <v>5167</v>
      </c>
    </row>
    <row r="166" spans="1:8">
      <c r="A166" s="85" t="s">
        <v>5168</v>
      </c>
      <c r="B166" s="85" t="s">
        <v>5169</v>
      </c>
      <c r="C166" s="85">
        <v>6</v>
      </c>
      <c r="D166" s="85">
        <v>31626075</v>
      </c>
      <c r="E166" s="85">
        <v>31628549</v>
      </c>
      <c r="F166" s="85">
        <v>5</v>
      </c>
      <c r="G166" s="85">
        <v>4.9790000000000001</v>
      </c>
      <c r="H166" s="85" t="s">
        <v>5170</v>
      </c>
    </row>
    <row r="167" spans="1:8">
      <c r="A167" s="85" t="s">
        <v>5171</v>
      </c>
      <c r="B167" s="85" t="s">
        <v>5172</v>
      </c>
      <c r="C167" s="85">
        <v>6</v>
      </c>
      <c r="D167" s="85">
        <v>31937587</v>
      </c>
      <c r="E167" s="85">
        <v>31940069</v>
      </c>
      <c r="F167" s="85">
        <v>11</v>
      </c>
      <c r="G167" s="85">
        <v>4.9898999999999996</v>
      </c>
      <c r="H167" s="85" t="s">
        <v>5173</v>
      </c>
    </row>
    <row r="168" spans="1:8">
      <c r="A168" s="85" t="s">
        <v>5174</v>
      </c>
      <c r="B168" s="85" t="s">
        <v>5175</v>
      </c>
      <c r="C168" s="85">
        <v>6</v>
      </c>
      <c r="D168" s="85">
        <v>32065953</v>
      </c>
      <c r="E168" s="85">
        <v>32096030</v>
      </c>
      <c r="F168" s="85">
        <v>75</v>
      </c>
      <c r="G168" s="85">
        <v>5.2866999999999997</v>
      </c>
      <c r="H168" s="85" t="s">
        <v>5176</v>
      </c>
    </row>
    <row r="169" spans="1:8">
      <c r="A169" s="85" t="s">
        <v>5177</v>
      </c>
      <c r="B169" s="85" t="s">
        <v>5178</v>
      </c>
      <c r="C169" s="85">
        <v>6</v>
      </c>
      <c r="D169" s="85">
        <v>33246885</v>
      </c>
      <c r="E169" s="85">
        <v>33257304</v>
      </c>
      <c r="F169" s="85">
        <v>37</v>
      </c>
      <c r="G169" s="85">
        <v>4.7583000000000002</v>
      </c>
      <c r="H169" s="85" t="s">
        <v>5179</v>
      </c>
    </row>
    <row r="170" spans="1:8">
      <c r="A170" s="85" t="s">
        <v>5180</v>
      </c>
      <c r="B170" s="85" t="s">
        <v>5181</v>
      </c>
      <c r="C170" s="85">
        <v>6</v>
      </c>
      <c r="D170" s="85">
        <v>33282183</v>
      </c>
      <c r="E170" s="85">
        <v>33285719</v>
      </c>
      <c r="F170" s="85">
        <v>6</v>
      </c>
      <c r="G170" s="85">
        <v>5.5997000000000003</v>
      </c>
      <c r="H170" s="85" t="s">
        <v>5182</v>
      </c>
    </row>
    <row r="171" spans="1:8">
      <c r="A171" s="85" t="s">
        <v>5183</v>
      </c>
      <c r="B171" s="85" t="s">
        <v>5184</v>
      </c>
      <c r="C171" s="85">
        <v>6</v>
      </c>
      <c r="D171" s="85">
        <v>108881038</v>
      </c>
      <c r="E171" s="85">
        <v>109005977</v>
      </c>
      <c r="F171" s="85">
        <v>239</v>
      </c>
      <c r="G171" s="85">
        <v>5.2579000000000002</v>
      </c>
      <c r="H171" s="85" t="s">
        <v>5185</v>
      </c>
    </row>
    <row r="172" spans="1:8">
      <c r="A172" s="85" t="s">
        <v>5186</v>
      </c>
      <c r="B172" s="85" t="s">
        <v>3190</v>
      </c>
      <c r="C172" s="85">
        <v>6</v>
      </c>
      <c r="D172" s="85">
        <v>114178541</v>
      </c>
      <c r="E172" s="85">
        <v>114184648</v>
      </c>
      <c r="F172" s="85">
        <v>11</v>
      </c>
      <c r="G172" s="85">
        <v>4.8625999999999996</v>
      </c>
      <c r="H172" s="85" t="s">
        <v>5187</v>
      </c>
    </row>
    <row r="173" spans="1:8">
      <c r="A173" s="85" t="s">
        <v>5188</v>
      </c>
      <c r="B173" s="85" t="s">
        <v>3204</v>
      </c>
      <c r="C173" s="85">
        <v>6</v>
      </c>
      <c r="D173" s="85">
        <v>119134605</v>
      </c>
      <c r="E173" s="85">
        <v>119256327</v>
      </c>
      <c r="F173" s="85">
        <v>424</v>
      </c>
      <c r="G173" s="85">
        <v>4.9599000000000002</v>
      </c>
      <c r="H173" s="85" t="s">
        <v>5189</v>
      </c>
    </row>
    <row r="174" spans="1:8">
      <c r="A174" s="85" t="s">
        <v>5190</v>
      </c>
      <c r="B174" s="85" t="s">
        <v>3206</v>
      </c>
      <c r="C174" s="85">
        <v>6</v>
      </c>
      <c r="D174" s="85">
        <v>119280928</v>
      </c>
      <c r="E174" s="85">
        <v>119470552</v>
      </c>
      <c r="F174" s="85">
        <v>643</v>
      </c>
      <c r="G174" s="85">
        <v>4.8438999999999997</v>
      </c>
      <c r="H174" s="85" t="s">
        <v>5191</v>
      </c>
    </row>
    <row r="175" spans="1:8">
      <c r="A175" s="85" t="s">
        <v>5192</v>
      </c>
      <c r="B175" s="85" t="s">
        <v>3213</v>
      </c>
      <c r="C175" s="85">
        <v>6</v>
      </c>
      <c r="D175" s="85">
        <v>126661320</v>
      </c>
      <c r="E175" s="85">
        <v>126670021</v>
      </c>
      <c r="F175" s="85">
        <v>16</v>
      </c>
      <c r="G175" s="85">
        <v>5.7784000000000004</v>
      </c>
      <c r="H175" s="85" t="s">
        <v>5193</v>
      </c>
    </row>
    <row r="176" spans="1:8">
      <c r="A176" s="85" t="s">
        <v>5194</v>
      </c>
      <c r="B176" s="85" t="s">
        <v>5195</v>
      </c>
      <c r="C176" s="85">
        <v>6</v>
      </c>
      <c r="D176" s="85">
        <v>129204342</v>
      </c>
      <c r="E176" s="85">
        <v>129837714</v>
      </c>
      <c r="F176" s="85">
        <v>1903</v>
      </c>
      <c r="G176" s="85">
        <v>5.1116000000000001</v>
      </c>
      <c r="H176" s="85" t="s">
        <v>5196</v>
      </c>
    </row>
    <row r="177" spans="1:8">
      <c r="A177" s="85" t="s">
        <v>5197</v>
      </c>
      <c r="B177" s="85" t="s">
        <v>3230</v>
      </c>
      <c r="C177" s="85">
        <v>6</v>
      </c>
      <c r="D177" s="85">
        <v>151977826</v>
      </c>
      <c r="E177" s="85">
        <v>152450754</v>
      </c>
      <c r="F177" s="85">
        <v>1687</v>
      </c>
      <c r="G177" s="85">
        <v>5.2572999999999999</v>
      </c>
      <c r="H177" s="85" t="s">
        <v>5198</v>
      </c>
    </row>
    <row r="178" spans="1:8">
      <c r="A178" s="85" t="s">
        <v>5199</v>
      </c>
      <c r="B178" s="85" t="s">
        <v>5200</v>
      </c>
      <c r="C178" s="85">
        <v>7</v>
      </c>
      <c r="D178" s="85">
        <v>3341080</v>
      </c>
      <c r="E178" s="85">
        <v>4308632</v>
      </c>
      <c r="F178" s="85">
        <v>4590</v>
      </c>
      <c r="G178" s="85">
        <v>4.6474000000000002</v>
      </c>
      <c r="H178" s="85" t="s">
        <v>5201</v>
      </c>
    </row>
    <row r="179" spans="1:8">
      <c r="A179" s="85" t="s">
        <v>5202</v>
      </c>
      <c r="B179" s="85" t="s">
        <v>3250</v>
      </c>
      <c r="C179" s="85">
        <v>7</v>
      </c>
      <c r="D179" s="85">
        <v>8008425</v>
      </c>
      <c r="E179" s="85">
        <v>8133902</v>
      </c>
      <c r="F179" s="85">
        <v>478</v>
      </c>
      <c r="G179" s="85">
        <v>6.5449000000000002</v>
      </c>
      <c r="H179" s="85" t="s">
        <v>5203</v>
      </c>
    </row>
    <row r="180" spans="1:8">
      <c r="A180" s="85" t="s">
        <v>5204</v>
      </c>
      <c r="B180" s="85" t="s">
        <v>5205</v>
      </c>
      <c r="C180" s="85">
        <v>7</v>
      </c>
      <c r="D180" s="85">
        <v>11409984</v>
      </c>
      <c r="E180" s="85">
        <v>11871824</v>
      </c>
      <c r="F180" s="85">
        <v>2119</v>
      </c>
      <c r="G180" s="85">
        <v>5.4398</v>
      </c>
      <c r="H180" s="85" t="s">
        <v>5206</v>
      </c>
    </row>
    <row r="181" spans="1:8">
      <c r="A181" s="85" t="s">
        <v>5207</v>
      </c>
      <c r="B181" s="85" t="s">
        <v>5208</v>
      </c>
      <c r="C181" s="85">
        <v>7</v>
      </c>
      <c r="D181" s="85">
        <v>14184674</v>
      </c>
      <c r="E181" s="85">
        <v>15014402</v>
      </c>
      <c r="F181" s="85">
        <v>3212</v>
      </c>
      <c r="G181" s="85">
        <v>5.4703999999999997</v>
      </c>
      <c r="H181" s="85" t="s">
        <v>5209</v>
      </c>
    </row>
    <row r="182" spans="1:8">
      <c r="A182" s="85" t="s">
        <v>5210</v>
      </c>
      <c r="B182" s="85" t="s">
        <v>5211</v>
      </c>
      <c r="C182" s="85">
        <v>7</v>
      </c>
      <c r="D182" s="85">
        <v>39017598</v>
      </c>
      <c r="E182" s="85">
        <v>39532694</v>
      </c>
      <c r="F182" s="85">
        <v>1655</v>
      </c>
      <c r="G182" s="85">
        <v>5.2830000000000004</v>
      </c>
      <c r="H182" s="85" t="s">
        <v>5212</v>
      </c>
    </row>
    <row r="183" spans="1:8">
      <c r="A183" s="85" t="s">
        <v>5213</v>
      </c>
      <c r="B183" s="85" t="s">
        <v>5214</v>
      </c>
      <c r="C183" s="85">
        <v>7</v>
      </c>
      <c r="D183" s="85">
        <v>69063905</v>
      </c>
      <c r="E183" s="85">
        <v>70258054</v>
      </c>
      <c r="F183" s="85">
        <v>3000</v>
      </c>
      <c r="G183" s="85">
        <v>5.9661999999999997</v>
      </c>
      <c r="H183" s="85" t="s">
        <v>5215</v>
      </c>
    </row>
    <row r="184" spans="1:8">
      <c r="A184" s="85" t="s">
        <v>5216</v>
      </c>
      <c r="B184" s="85" t="s">
        <v>3263</v>
      </c>
      <c r="C184" s="85">
        <v>7</v>
      </c>
      <c r="D184" s="85">
        <v>75528518</v>
      </c>
      <c r="E184" s="85">
        <v>75616173</v>
      </c>
      <c r="F184" s="85">
        <v>212</v>
      </c>
      <c r="G184" s="85">
        <v>4.9240000000000004</v>
      </c>
      <c r="H184" s="85" t="s">
        <v>5217</v>
      </c>
    </row>
    <row r="185" spans="1:8">
      <c r="A185" s="85" t="s">
        <v>5218</v>
      </c>
      <c r="B185" s="85" t="s">
        <v>3264</v>
      </c>
      <c r="C185" s="85">
        <v>7</v>
      </c>
      <c r="D185" s="85">
        <v>75625656</v>
      </c>
      <c r="E185" s="85">
        <v>75677322</v>
      </c>
      <c r="F185" s="85">
        <v>129</v>
      </c>
      <c r="G185" s="85">
        <v>5.6479999999999997</v>
      </c>
      <c r="H185" s="85" t="s">
        <v>5219</v>
      </c>
    </row>
    <row r="186" spans="1:8">
      <c r="A186" s="85" t="s">
        <v>5220</v>
      </c>
      <c r="B186" s="85" t="s">
        <v>3265</v>
      </c>
      <c r="C186" s="85">
        <v>7</v>
      </c>
      <c r="D186" s="85">
        <v>75677369</v>
      </c>
      <c r="E186" s="85">
        <v>75696826</v>
      </c>
      <c r="F186" s="85">
        <v>57</v>
      </c>
      <c r="G186" s="85">
        <v>5.7016</v>
      </c>
      <c r="H186" s="85" t="s">
        <v>5221</v>
      </c>
    </row>
    <row r="187" spans="1:8">
      <c r="A187" s="85" t="s">
        <v>5222</v>
      </c>
      <c r="B187" s="85" t="s">
        <v>3273</v>
      </c>
      <c r="C187" s="85">
        <v>7</v>
      </c>
      <c r="D187" s="85">
        <v>86273230</v>
      </c>
      <c r="E187" s="85">
        <v>86494200</v>
      </c>
      <c r="F187" s="85">
        <v>517</v>
      </c>
      <c r="G187" s="85">
        <v>4.5913000000000004</v>
      </c>
      <c r="H187" s="85" t="s">
        <v>5223</v>
      </c>
    </row>
    <row r="188" spans="1:8">
      <c r="A188" s="85" t="s">
        <v>5224</v>
      </c>
      <c r="B188" s="85" t="s">
        <v>3302</v>
      </c>
      <c r="C188" s="85">
        <v>7</v>
      </c>
      <c r="D188" s="85">
        <v>99613204</v>
      </c>
      <c r="E188" s="85">
        <v>99639312</v>
      </c>
      <c r="F188" s="85">
        <v>53</v>
      </c>
      <c r="G188" s="85">
        <v>4.6719999999999997</v>
      </c>
      <c r="H188" s="85" t="s">
        <v>5225</v>
      </c>
    </row>
    <row r="189" spans="1:8">
      <c r="A189" s="85" t="s">
        <v>5226</v>
      </c>
      <c r="B189" s="85" t="s">
        <v>3318</v>
      </c>
      <c r="C189" s="85">
        <v>7</v>
      </c>
      <c r="D189" s="85">
        <v>99905325</v>
      </c>
      <c r="E189" s="85">
        <v>99919819</v>
      </c>
      <c r="F189" s="85">
        <v>8</v>
      </c>
      <c r="G189" s="85">
        <v>5.6212999999999997</v>
      </c>
      <c r="H189" s="85" t="s">
        <v>5227</v>
      </c>
    </row>
    <row r="190" spans="1:8">
      <c r="A190" s="85" t="s">
        <v>5228</v>
      </c>
      <c r="B190" s="85" t="s">
        <v>3319</v>
      </c>
      <c r="C190" s="85">
        <v>7</v>
      </c>
      <c r="D190" s="85">
        <v>99933737</v>
      </c>
      <c r="E190" s="85">
        <v>99965356</v>
      </c>
      <c r="F190" s="85">
        <v>50</v>
      </c>
      <c r="G190" s="85">
        <v>5.5327000000000002</v>
      </c>
      <c r="H190" s="85" t="s">
        <v>5229</v>
      </c>
    </row>
    <row r="191" spans="1:8">
      <c r="A191" s="85" t="s">
        <v>5230</v>
      </c>
      <c r="B191" s="85" t="s">
        <v>3320</v>
      </c>
      <c r="C191" s="85">
        <v>7</v>
      </c>
      <c r="D191" s="85">
        <v>99965153</v>
      </c>
      <c r="E191" s="85">
        <v>99997719</v>
      </c>
      <c r="F191" s="85">
        <v>61</v>
      </c>
      <c r="G191" s="85">
        <v>5.7016999999999998</v>
      </c>
      <c r="H191" s="85" t="s">
        <v>5231</v>
      </c>
    </row>
    <row r="192" spans="1:8">
      <c r="A192" s="85" t="s">
        <v>5232</v>
      </c>
      <c r="B192" s="85" t="s">
        <v>3321</v>
      </c>
      <c r="C192" s="85">
        <v>7</v>
      </c>
      <c r="D192" s="85">
        <v>99998449</v>
      </c>
      <c r="E192" s="85">
        <v>100026615</v>
      </c>
      <c r="F192" s="85">
        <v>46</v>
      </c>
      <c r="G192" s="85">
        <v>5.56</v>
      </c>
      <c r="H192" s="85" t="s">
        <v>5233</v>
      </c>
    </row>
    <row r="193" spans="1:8">
      <c r="A193" s="85" t="s">
        <v>5234</v>
      </c>
      <c r="B193" s="85" t="s">
        <v>3322</v>
      </c>
      <c r="C193" s="85">
        <v>7</v>
      </c>
      <c r="D193" s="85">
        <v>100026413</v>
      </c>
      <c r="E193" s="85">
        <v>100031741</v>
      </c>
      <c r="F193" s="85">
        <v>14</v>
      </c>
      <c r="G193" s="85">
        <v>5.2750000000000004</v>
      </c>
      <c r="H193" s="85" t="s">
        <v>5235</v>
      </c>
    </row>
    <row r="194" spans="1:8">
      <c r="A194" s="85" t="s">
        <v>5236</v>
      </c>
      <c r="B194" s="85" t="s">
        <v>3324</v>
      </c>
      <c r="C194" s="85">
        <v>7</v>
      </c>
      <c r="D194" s="85">
        <v>100054238</v>
      </c>
      <c r="E194" s="85">
        <v>100061894</v>
      </c>
      <c r="F194" s="85">
        <v>8</v>
      </c>
      <c r="G194" s="85">
        <v>4.9462999999999999</v>
      </c>
      <c r="H194" s="85" t="s">
        <v>5237</v>
      </c>
    </row>
    <row r="195" spans="1:8">
      <c r="A195" s="85" t="s">
        <v>5238</v>
      </c>
      <c r="B195" s="85" t="s">
        <v>3325</v>
      </c>
      <c r="C195" s="85">
        <v>7</v>
      </c>
      <c r="D195" s="85">
        <v>100060982</v>
      </c>
      <c r="E195" s="85">
        <v>100076902</v>
      </c>
      <c r="F195" s="85">
        <v>23</v>
      </c>
      <c r="G195" s="85">
        <v>5.6321000000000003</v>
      </c>
      <c r="H195" s="85" t="s">
        <v>5239</v>
      </c>
    </row>
    <row r="196" spans="1:8">
      <c r="A196" s="85" t="s">
        <v>5240</v>
      </c>
      <c r="B196" s="85" t="s">
        <v>3326</v>
      </c>
      <c r="C196" s="85">
        <v>7</v>
      </c>
      <c r="D196" s="85">
        <v>100081550</v>
      </c>
      <c r="E196" s="85">
        <v>100092422</v>
      </c>
      <c r="F196" s="85">
        <v>24</v>
      </c>
      <c r="G196" s="85">
        <v>5.6791</v>
      </c>
      <c r="H196" s="85" t="s">
        <v>5241</v>
      </c>
    </row>
    <row r="197" spans="1:8">
      <c r="A197" s="85" t="s">
        <v>5242</v>
      </c>
      <c r="B197" s="85" t="s">
        <v>3347</v>
      </c>
      <c r="C197" s="85">
        <v>7</v>
      </c>
      <c r="D197" s="85">
        <v>100849258</v>
      </c>
      <c r="E197" s="85">
        <v>100861701</v>
      </c>
      <c r="F197" s="85">
        <v>35</v>
      </c>
      <c r="G197" s="85">
        <v>4.9588000000000001</v>
      </c>
      <c r="H197" s="85" t="s">
        <v>5243</v>
      </c>
    </row>
    <row r="198" spans="1:8">
      <c r="A198" s="85" t="s">
        <v>5244</v>
      </c>
      <c r="B198" s="85" t="s">
        <v>5245</v>
      </c>
      <c r="C198" s="85">
        <v>7</v>
      </c>
      <c r="D198" s="85">
        <v>100875373</v>
      </c>
      <c r="E198" s="85">
        <v>100882101</v>
      </c>
      <c r="F198" s="85">
        <v>17</v>
      </c>
      <c r="G198" s="85">
        <v>4.6154999999999999</v>
      </c>
      <c r="H198" s="85" t="s">
        <v>5246</v>
      </c>
    </row>
    <row r="199" spans="1:8">
      <c r="A199" s="85" t="s">
        <v>5247</v>
      </c>
      <c r="B199" s="85" t="s">
        <v>3360</v>
      </c>
      <c r="C199" s="85">
        <v>7</v>
      </c>
      <c r="D199" s="85">
        <v>104654626</v>
      </c>
      <c r="E199" s="85">
        <v>104754808</v>
      </c>
      <c r="F199" s="85">
        <v>193</v>
      </c>
      <c r="G199" s="85">
        <v>4.8467000000000002</v>
      </c>
      <c r="H199" s="85" t="s">
        <v>5248</v>
      </c>
    </row>
    <row r="200" spans="1:8">
      <c r="A200" s="85" t="s">
        <v>5249</v>
      </c>
      <c r="B200" s="85" t="s">
        <v>3361</v>
      </c>
      <c r="C200" s="85">
        <v>7</v>
      </c>
      <c r="D200" s="85">
        <v>104751151</v>
      </c>
      <c r="E200" s="85">
        <v>105039755</v>
      </c>
      <c r="F200" s="85">
        <v>684</v>
      </c>
      <c r="G200" s="85">
        <v>6.4885999999999999</v>
      </c>
      <c r="H200" s="85" t="s">
        <v>5250</v>
      </c>
    </row>
    <row r="201" spans="1:8">
      <c r="A201" s="85" t="s">
        <v>5251</v>
      </c>
      <c r="B201" s="85" t="s">
        <v>5252</v>
      </c>
      <c r="C201" s="85">
        <v>7</v>
      </c>
      <c r="D201" s="85">
        <v>121958481</v>
      </c>
      <c r="E201" s="85">
        <v>122526813</v>
      </c>
      <c r="F201" s="85">
        <v>1646</v>
      </c>
      <c r="G201" s="85">
        <v>5.0894000000000004</v>
      </c>
      <c r="H201" s="85" t="s">
        <v>5253</v>
      </c>
    </row>
    <row r="202" spans="1:8">
      <c r="A202" s="85" t="s">
        <v>5254</v>
      </c>
      <c r="B202" s="85" t="s">
        <v>3375</v>
      </c>
      <c r="C202" s="85">
        <v>7</v>
      </c>
      <c r="D202" s="85">
        <v>126078652</v>
      </c>
      <c r="E202" s="85">
        <v>126893348</v>
      </c>
      <c r="F202" s="85">
        <v>2440</v>
      </c>
      <c r="G202" s="85">
        <v>4.8743999999999996</v>
      </c>
      <c r="H202" s="85" t="s">
        <v>5255</v>
      </c>
    </row>
    <row r="203" spans="1:8">
      <c r="A203" s="85" t="s">
        <v>5256</v>
      </c>
      <c r="B203" s="85" t="s">
        <v>3381</v>
      </c>
      <c r="C203" s="85">
        <v>7</v>
      </c>
      <c r="D203" s="85">
        <v>132937829</v>
      </c>
      <c r="E203" s="85">
        <v>133751342</v>
      </c>
      <c r="F203" s="85">
        <v>1669</v>
      </c>
      <c r="G203" s="85">
        <v>6.9370000000000003</v>
      </c>
      <c r="H203" s="85" t="s">
        <v>5257</v>
      </c>
    </row>
    <row r="204" spans="1:8">
      <c r="A204" s="85" t="s">
        <v>5258</v>
      </c>
      <c r="B204" s="85" t="s">
        <v>3403</v>
      </c>
      <c r="C204" s="85">
        <v>7</v>
      </c>
      <c r="D204" s="85">
        <v>150750899</v>
      </c>
      <c r="E204" s="85">
        <v>150755617</v>
      </c>
      <c r="F204" s="85">
        <v>13</v>
      </c>
      <c r="G204" s="85">
        <v>5.2460000000000004</v>
      </c>
      <c r="H204" s="85" t="s">
        <v>5259</v>
      </c>
    </row>
    <row r="205" spans="1:8">
      <c r="A205" s="85" t="s">
        <v>5260</v>
      </c>
      <c r="B205" s="85" t="s">
        <v>3404</v>
      </c>
      <c r="C205" s="85">
        <v>7</v>
      </c>
      <c r="D205" s="85">
        <v>150754297</v>
      </c>
      <c r="E205" s="85">
        <v>150773614</v>
      </c>
      <c r="F205" s="85">
        <v>62</v>
      </c>
      <c r="G205" s="85">
        <v>5.3433000000000002</v>
      </c>
      <c r="H205" s="85" t="s">
        <v>5261</v>
      </c>
    </row>
    <row r="206" spans="1:8">
      <c r="A206" s="85" t="s">
        <v>5262</v>
      </c>
      <c r="B206" s="85" t="s">
        <v>3418</v>
      </c>
      <c r="C206" s="85">
        <v>8</v>
      </c>
      <c r="D206" s="85">
        <v>2792875</v>
      </c>
      <c r="E206" s="85">
        <v>4852494</v>
      </c>
      <c r="F206" s="85">
        <v>18459</v>
      </c>
      <c r="G206" s="85">
        <v>5.9146000000000001</v>
      </c>
      <c r="H206" s="85" t="s">
        <v>5263</v>
      </c>
    </row>
    <row r="207" spans="1:8">
      <c r="A207" s="85" t="s">
        <v>5264</v>
      </c>
      <c r="B207" s="85" t="s">
        <v>3428</v>
      </c>
      <c r="C207" s="85">
        <v>8</v>
      </c>
      <c r="D207" s="85">
        <v>30853321</v>
      </c>
      <c r="E207" s="85">
        <v>30891231</v>
      </c>
      <c r="F207" s="85">
        <v>82</v>
      </c>
      <c r="G207" s="85">
        <v>6.1093999999999999</v>
      </c>
      <c r="H207" s="85" t="s">
        <v>4946</v>
      </c>
    </row>
    <row r="208" spans="1:8">
      <c r="A208" s="85" t="s">
        <v>5265</v>
      </c>
      <c r="B208" s="85" t="s">
        <v>3453</v>
      </c>
      <c r="C208" s="85">
        <v>8</v>
      </c>
      <c r="D208" s="85">
        <v>92967203</v>
      </c>
      <c r="E208" s="85">
        <v>93115514</v>
      </c>
      <c r="F208" s="85">
        <v>240</v>
      </c>
      <c r="G208" s="85">
        <v>5.4291</v>
      </c>
      <c r="H208" s="85" t="s">
        <v>5266</v>
      </c>
    </row>
    <row r="209" spans="1:8">
      <c r="A209" s="85" t="s">
        <v>5267</v>
      </c>
      <c r="B209" s="85" t="s">
        <v>3469</v>
      </c>
      <c r="C209" s="85">
        <v>8</v>
      </c>
      <c r="D209" s="85">
        <v>118806729</v>
      </c>
      <c r="E209" s="85">
        <v>119124092</v>
      </c>
      <c r="F209" s="85">
        <v>947</v>
      </c>
      <c r="G209" s="85">
        <v>5.8642000000000003</v>
      </c>
      <c r="H209" s="85" t="s">
        <v>5268</v>
      </c>
    </row>
    <row r="210" spans="1:8">
      <c r="A210" s="85" t="s">
        <v>5269</v>
      </c>
      <c r="B210" s="85" t="s">
        <v>3474</v>
      </c>
      <c r="C210" s="85">
        <v>8</v>
      </c>
      <c r="D210" s="85">
        <v>120177273</v>
      </c>
      <c r="E210" s="85">
        <v>120257913</v>
      </c>
      <c r="F210" s="85">
        <v>275</v>
      </c>
      <c r="G210" s="85">
        <v>4.6609999999999996</v>
      </c>
      <c r="H210" s="85" t="s">
        <v>5270</v>
      </c>
    </row>
    <row r="211" spans="1:8">
      <c r="A211" s="85" t="s">
        <v>5271</v>
      </c>
      <c r="B211" s="85" t="s">
        <v>5272</v>
      </c>
      <c r="C211" s="85">
        <v>8</v>
      </c>
      <c r="D211" s="85">
        <v>130851839</v>
      </c>
      <c r="E211" s="85">
        <v>131029375</v>
      </c>
      <c r="F211" s="85">
        <v>392</v>
      </c>
      <c r="G211" s="85">
        <v>5.3803000000000001</v>
      </c>
      <c r="H211" s="85" t="s">
        <v>5273</v>
      </c>
    </row>
    <row r="212" spans="1:8">
      <c r="A212" s="85" t="s">
        <v>5274</v>
      </c>
      <c r="B212" s="85" t="s">
        <v>5275</v>
      </c>
      <c r="C212" s="85">
        <v>8</v>
      </c>
      <c r="D212" s="85">
        <v>143293441</v>
      </c>
      <c r="E212" s="85">
        <v>143484601</v>
      </c>
      <c r="F212" s="85">
        <v>787</v>
      </c>
      <c r="G212" s="85">
        <v>4.7420999999999998</v>
      </c>
      <c r="H212" s="85" t="s">
        <v>5276</v>
      </c>
    </row>
    <row r="213" spans="1:8">
      <c r="A213" s="85" t="s">
        <v>5277</v>
      </c>
      <c r="B213" s="85" t="s">
        <v>5278</v>
      </c>
      <c r="C213" s="85">
        <v>8</v>
      </c>
      <c r="D213" s="85">
        <v>145674965</v>
      </c>
      <c r="E213" s="85">
        <v>145691060</v>
      </c>
      <c r="F213" s="85">
        <v>45</v>
      </c>
      <c r="G213" s="85">
        <v>5.0857000000000001</v>
      </c>
      <c r="H213" s="85" t="s">
        <v>5279</v>
      </c>
    </row>
    <row r="214" spans="1:8">
      <c r="A214" s="85" t="s">
        <v>5280</v>
      </c>
      <c r="B214" s="85" t="s">
        <v>3513</v>
      </c>
      <c r="C214" s="85">
        <v>9</v>
      </c>
      <c r="D214" s="85">
        <v>96338689</v>
      </c>
      <c r="E214" s="85">
        <v>96441869</v>
      </c>
      <c r="F214" s="85">
        <v>489</v>
      </c>
      <c r="G214" s="85">
        <v>5.1321000000000003</v>
      </c>
      <c r="H214" s="85" t="s">
        <v>5281</v>
      </c>
    </row>
    <row r="215" spans="1:8">
      <c r="A215" s="85" t="s">
        <v>5282</v>
      </c>
      <c r="B215" s="85" t="s">
        <v>3527</v>
      </c>
      <c r="C215" s="85">
        <v>9</v>
      </c>
      <c r="D215" s="85">
        <v>99212483</v>
      </c>
      <c r="E215" s="85">
        <v>99253618</v>
      </c>
      <c r="F215" s="85">
        <v>94</v>
      </c>
      <c r="G215" s="85">
        <v>6.9873000000000003</v>
      </c>
      <c r="H215" s="85" t="s">
        <v>5283</v>
      </c>
    </row>
    <row r="216" spans="1:8">
      <c r="A216" s="85" t="s">
        <v>5284</v>
      </c>
      <c r="B216" s="85" t="s">
        <v>3528</v>
      </c>
      <c r="C216" s="85">
        <v>9</v>
      </c>
      <c r="D216" s="85">
        <v>99252523</v>
      </c>
      <c r="E216" s="85">
        <v>99382112</v>
      </c>
      <c r="F216" s="85">
        <v>169</v>
      </c>
      <c r="G216" s="85">
        <v>6.8398000000000003</v>
      </c>
      <c r="H216" s="85" t="s">
        <v>5285</v>
      </c>
    </row>
    <row r="217" spans="1:8">
      <c r="A217" s="85" t="s">
        <v>5286</v>
      </c>
      <c r="B217" s="85" t="s">
        <v>3544</v>
      </c>
      <c r="C217" s="85">
        <v>9</v>
      </c>
      <c r="D217" s="85">
        <v>124584207</v>
      </c>
      <c r="E217" s="85">
        <v>124855885</v>
      </c>
      <c r="F217" s="85">
        <v>1078</v>
      </c>
      <c r="G217" s="85">
        <v>5.7332000000000001</v>
      </c>
      <c r="H217" s="85" t="s">
        <v>5287</v>
      </c>
    </row>
    <row r="218" spans="1:8">
      <c r="A218" s="85" t="s">
        <v>5288</v>
      </c>
      <c r="B218" s="85" t="s">
        <v>3556</v>
      </c>
      <c r="C218" s="85">
        <v>9</v>
      </c>
      <c r="D218" s="85">
        <v>126141933</v>
      </c>
      <c r="E218" s="85">
        <v>126692431</v>
      </c>
      <c r="F218" s="85">
        <v>1560</v>
      </c>
      <c r="G218" s="85">
        <v>6.2294</v>
      </c>
      <c r="H218" s="85" t="s">
        <v>5289</v>
      </c>
    </row>
    <row r="219" spans="1:8">
      <c r="A219" s="85" t="s">
        <v>5290</v>
      </c>
      <c r="B219" s="85" t="s">
        <v>5291</v>
      </c>
      <c r="C219" s="85">
        <v>10</v>
      </c>
      <c r="D219" s="85">
        <v>52750945</v>
      </c>
      <c r="E219" s="85">
        <v>54058110</v>
      </c>
      <c r="F219" s="85">
        <v>4864</v>
      </c>
      <c r="G219" s="85">
        <v>4.7946999999999997</v>
      </c>
      <c r="H219" s="85" t="s">
        <v>5292</v>
      </c>
    </row>
    <row r="220" spans="1:8">
      <c r="A220" s="85" t="s">
        <v>5293</v>
      </c>
      <c r="B220" s="85" t="s">
        <v>3574</v>
      </c>
      <c r="C220" s="85">
        <v>10</v>
      </c>
      <c r="D220" s="85">
        <v>64893050</v>
      </c>
      <c r="E220" s="85">
        <v>64914783</v>
      </c>
      <c r="F220" s="85">
        <v>51</v>
      </c>
      <c r="G220" s="85">
        <v>5.5651999999999999</v>
      </c>
      <c r="H220" s="85" t="s">
        <v>5294</v>
      </c>
    </row>
    <row r="221" spans="1:8">
      <c r="A221" s="85" t="s">
        <v>5295</v>
      </c>
      <c r="B221" s="85" t="s">
        <v>3575</v>
      </c>
      <c r="C221" s="85">
        <v>10</v>
      </c>
      <c r="D221" s="85">
        <v>64926981</v>
      </c>
      <c r="E221" s="85">
        <v>65225722</v>
      </c>
      <c r="F221" s="85">
        <v>765</v>
      </c>
      <c r="G221" s="85">
        <v>6.0507999999999997</v>
      </c>
      <c r="H221" s="85" t="s">
        <v>5296</v>
      </c>
    </row>
    <row r="222" spans="1:8">
      <c r="A222" s="85" t="s">
        <v>5297</v>
      </c>
      <c r="B222" s="85" t="s">
        <v>3576</v>
      </c>
      <c r="C222" s="85">
        <v>10</v>
      </c>
      <c r="D222" s="85">
        <v>65281123</v>
      </c>
      <c r="E222" s="85">
        <v>65384883</v>
      </c>
      <c r="F222" s="85">
        <v>287</v>
      </c>
      <c r="G222" s="85">
        <v>5.9953000000000003</v>
      </c>
      <c r="H222" s="85" t="s">
        <v>5298</v>
      </c>
    </row>
    <row r="223" spans="1:8">
      <c r="A223" s="85" t="s">
        <v>5299</v>
      </c>
      <c r="B223" s="85" t="s">
        <v>3577</v>
      </c>
      <c r="C223" s="85">
        <v>10</v>
      </c>
      <c r="D223" s="85">
        <v>67672276</v>
      </c>
      <c r="E223" s="85">
        <v>69455927</v>
      </c>
      <c r="F223" s="85">
        <v>7312</v>
      </c>
      <c r="G223" s="85">
        <v>6.7758000000000003</v>
      </c>
      <c r="H223" s="85" t="s">
        <v>5300</v>
      </c>
    </row>
    <row r="224" spans="1:8">
      <c r="A224" s="85" t="s">
        <v>5301</v>
      </c>
      <c r="B224" s="85" t="s">
        <v>5302</v>
      </c>
      <c r="C224" s="85">
        <v>10</v>
      </c>
      <c r="D224" s="85">
        <v>75545340</v>
      </c>
      <c r="E224" s="85">
        <v>75561551</v>
      </c>
      <c r="F224" s="85">
        <v>12</v>
      </c>
      <c r="G224" s="85">
        <v>4.6535000000000002</v>
      </c>
      <c r="H224" s="85" t="s">
        <v>5303</v>
      </c>
    </row>
    <row r="225" spans="1:8">
      <c r="A225" s="85" t="s">
        <v>5304</v>
      </c>
      <c r="B225" s="85" t="s">
        <v>3601</v>
      </c>
      <c r="C225" s="85">
        <v>10</v>
      </c>
      <c r="D225" s="85">
        <v>103541082</v>
      </c>
      <c r="E225" s="85">
        <v>103543170</v>
      </c>
      <c r="F225" s="85">
        <v>3</v>
      </c>
      <c r="G225" s="85">
        <v>5.6409000000000002</v>
      </c>
      <c r="H225" s="85" t="s">
        <v>5305</v>
      </c>
    </row>
    <row r="226" spans="1:8">
      <c r="A226" s="85" t="s">
        <v>5306</v>
      </c>
      <c r="B226" s="85" t="s">
        <v>3602</v>
      </c>
      <c r="C226" s="85">
        <v>10</v>
      </c>
      <c r="D226" s="85">
        <v>103544200</v>
      </c>
      <c r="E226" s="85">
        <v>103578696</v>
      </c>
      <c r="F226" s="85">
        <v>54</v>
      </c>
      <c r="G226" s="85">
        <v>5.6421000000000001</v>
      </c>
      <c r="H226" s="85" t="s">
        <v>5307</v>
      </c>
    </row>
    <row r="227" spans="1:8">
      <c r="A227" s="85" t="s">
        <v>5308</v>
      </c>
      <c r="B227" s="85" t="s">
        <v>3604</v>
      </c>
      <c r="C227" s="85">
        <v>10</v>
      </c>
      <c r="D227" s="85">
        <v>103585731</v>
      </c>
      <c r="E227" s="85">
        <v>103603677</v>
      </c>
      <c r="F227" s="85">
        <v>34</v>
      </c>
      <c r="G227" s="85">
        <v>6.8598999999999997</v>
      </c>
      <c r="H227" s="85" t="s">
        <v>5309</v>
      </c>
    </row>
    <row r="228" spans="1:8">
      <c r="A228" s="85" t="s">
        <v>5310</v>
      </c>
      <c r="B228" s="85" t="s">
        <v>3605</v>
      </c>
      <c r="C228" s="85">
        <v>10</v>
      </c>
      <c r="D228" s="85">
        <v>103605356</v>
      </c>
      <c r="E228" s="85">
        <v>103815950</v>
      </c>
      <c r="F228" s="85">
        <v>332</v>
      </c>
      <c r="G228" s="85">
        <v>6.226</v>
      </c>
      <c r="H228" s="85" t="s">
        <v>5311</v>
      </c>
    </row>
    <row r="229" spans="1:8">
      <c r="A229" s="85" t="s">
        <v>5312</v>
      </c>
      <c r="B229" s="85" t="s">
        <v>3611</v>
      </c>
      <c r="C229" s="85">
        <v>10</v>
      </c>
      <c r="D229" s="85">
        <v>103989943</v>
      </c>
      <c r="E229" s="85">
        <v>104001231</v>
      </c>
      <c r="F229" s="85">
        <v>20</v>
      </c>
      <c r="G229" s="85">
        <v>6.7643000000000004</v>
      </c>
      <c r="H229" s="85" t="s">
        <v>5313</v>
      </c>
    </row>
    <row r="230" spans="1:8">
      <c r="A230" s="85" t="s">
        <v>5314</v>
      </c>
      <c r="B230" s="85" t="s">
        <v>3612</v>
      </c>
      <c r="C230" s="85">
        <v>10</v>
      </c>
      <c r="D230" s="85">
        <v>104005289</v>
      </c>
      <c r="E230" s="85">
        <v>104142656</v>
      </c>
      <c r="F230" s="85">
        <v>225</v>
      </c>
      <c r="G230" s="85">
        <v>6.8404999999999996</v>
      </c>
      <c r="H230" s="85" t="s">
        <v>5315</v>
      </c>
    </row>
    <row r="231" spans="1:8">
      <c r="A231" s="85" t="s">
        <v>5316</v>
      </c>
      <c r="B231" s="85" t="s">
        <v>3613</v>
      </c>
      <c r="C231" s="85">
        <v>10</v>
      </c>
      <c r="D231" s="85">
        <v>104153867</v>
      </c>
      <c r="E231" s="85">
        <v>104162281</v>
      </c>
      <c r="F231" s="85">
        <v>14</v>
      </c>
      <c r="G231" s="85">
        <v>4.9047000000000001</v>
      </c>
      <c r="H231" s="85" t="s">
        <v>5317</v>
      </c>
    </row>
    <row r="232" spans="1:8">
      <c r="A232" s="85" t="s">
        <v>5318</v>
      </c>
      <c r="B232" s="85" t="s">
        <v>3614</v>
      </c>
      <c r="C232" s="85">
        <v>10</v>
      </c>
      <c r="D232" s="85">
        <v>104162376</v>
      </c>
      <c r="E232" s="85">
        <v>104181296</v>
      </c>
      <c r="F232" s="85">
        <v>25</v>
      </c>
      <c r="G232" s="85">
        <v>6.8540999999999999</v>
      </c>
      <c r="H232" s="85" t="s">
        <v>5319</v>
      </c>
    </row>
    <row r="233" spans="1:8">
      <c r="A233" s="85" t="s">
        <v>5320</v>
      </c>
      <c r="B233" s="85" t="s">
        <v>3615</v>
      </c>
      <c r="C233" s="85">
        <v>10</v>
      </c>
      <c r="D233" s="85">
        <v>104178946</v>
      </c>
      <c r="E233" s="85">
        <v>104182893</v>
      </c>
      <c r="F233" s="85">
        <v>6</v>
      </c>
      <c r="G233" s="85">
        <v>5.1303999999999998</v>
      </c>
      <c r="H233" s="85" t="s">
        <v>5321</v>
      </c>
    </row>
    <row r="234" spans="1:8">
      <c r="A234" s="85" t="s">
        <v>5322</v>
      </c>
      <c r="B234" s="85" t="s">
        <v>3616</v>
      </c>
      <c r="C234" s="85">
        <v>10</v>
      </c>
      <c r="D234" s="85">
        <v>104183002</v>
      </c>
      <c r="E234" s="85">
        <v>104192418</v>
      </c>
      <c r="F234" s="85">
        <v>17</v>
      </c>
      <c r="G234" s="85">
        <v>5.4947999999999997</v>
      </c>
      <c r="H234" s="85" t="s">
        <v>5323</v>
      </c>
    </row>
    <row r="235" spans="1:8">
      <c r="A235" s="85" t="s">
        <v>5324</v>
      </c>
      <c r="B235" s="85" t="s">
        <v>3629</v>
      </c>
      <c r="C235" s="85">
        <v>10</v>
      </c>
      <c r="D235" s="85">
        <v>104614029</v>
      </c>
      <c r="E235" s="85">
        <v>104661656</v>
      </c>
      <c r="F235" s="85">
        <v>153</v>
      </c>
      <c r="G235" s="85">
        <v>4.8086000000000002</v>
      </c>
      <c r="H235" s="85" t="s">
        <v>5325</v>
      </c>
    </row>
    <row r="236" spans="1:8">
      <c r="A236" s="85" t="s">
        <v>5326</v>
      </c>
      <c r="B236" s="85" t="s">
        <v>3630</v>
      </c>
      <c r="C236" s="85">
        <v>10</v>
      </c>
      <c r="D236" s="85">
        <v>104629273</v>
      </c>
      <c r="E236" s="85">
        <v>104661656</v>
      </c>
      <c r="F236" s="85">
        <v>116</v>
      </c>
      <c r="G236" s="85">
        <v>5.0385999999999997</v>
      </c>
      <c r="H236" s="85" t="s">
        <v>5327</v>
      </c>
    </row>
    <row r="237" spans="1:8">
      <c r="A237" s="85" t="s">
        <v>5328</v>
      </c>
      <c r="B237" s="85" t="s">
        <v>3631</v>
      </c>
      <c r="C237" s="85">
        <v>10</v>
      </c>
      <c r="D237" s="85">
        <v>104678050</v>
      </c>
      <c r="E237" s="85">
        <v>104849978</v>
      </c>
      <c r="F237" s="85">
        <v>464</v>
      </c>
      <c r="G237" s="85">
        <v>5.2705000000000002</v>
      </c>
      <c r="H237" s="85" t="s">
        <v>5329</v>
      </c>
    </row>
    <row r="238" spans="1:8">
      <c r="A238" s="85" t="s">
        <v>5330</v>
      </c>
      <c r="B238" s="85" t="s">
        <v>3632</v>
      </c>
      <c r="C238" s="85">
        <v>10</v>
      </c>
      <c r="D238" s="85">
        <v>104845940</v>
      </c>
      <c r="E238" s="85">
        <v>104953056</v>
      </c>
      <c r="F238" s="85">
        <v>268</v>
      </c>
      <c r="G238" s="85">
        <v>5.3272000000000004</v>
      </c>
      <c r="H238" s="85" t="s">
        <v>5331</v>
      </c>
    </row>
    <row r="239" spans="1:8">
      <c r="A239" s="85" t="s">
        <v>5332</v>
      </c>
      <c r="B239" s="85" t="s">
        <v>3652</v>
      </c>
      <c r="C239" s="85">
        <v>10</v>
      </c>
      <c r="D239" s="85">
        <v>106400859</v>
      </c>
      <c r="E239" s="85">
        <v>107024993</v>
      </c>
      <c r="F239" s="85">
        <v>2265</v>
      </c>
      <c r="G239" s="85">
        <v>5.3277000000000001</v>
      </c>
      <c r="H239" s="85" t="s">
        <v>5333</v>
      </c>
    </row>
    <row r="240" spans="1:8">
      <c r="A240" s="85" t="s">
        <v>5334</v>
      </c>
      <c r="B240" s="85" t="s">
        <v>3668</v>
      </c>
      <c r="C240" s="85">
        <v>11</v>
      </c>
      <c r="D240" s="85">
        <v>12695969</v>
      </c>
      <c r="E240" s="85">
        <v>12966298</v>
      </c>
      <c r="F240" s="85">
        <v>611</v>
      </c>
      <c r="G240" s="85">
        <v>7.3738000000000001</v>
      </c>
      <c r="H240" s="85" t="s">
        <v>5335</v>
      </c>
    </row>
    <row r="241" spans="1:8">
      <c r="A241" s="85" t="s">
        <v>5336</v>
      </c>
      <c r="B241" s="85" t="s">
        <v>3673</v>
      </c>
      <c r="C241" s="85">
        <v>11</v>
      </c>
      <c r="D241" s="85">
        <v>24518516</v>
      </c>
      <c r="E241" s="85">
        <v>25104150</v>
      </c>
      <c r="F241" s="85">
        <v>2902</v>
      </c>
      <c r="G241" s="85">
        <v>5.4127000000000001</v>
      </c>
      <c r="H241" s="85" t="s">
        <v>5337</v>
      </c>
    </row>
    <row r="242" spans="1:8">
      <c r="A242" s="85" t="s">
        <v>5338</v>
      </c>
      <c r="B242" s="85" t="s">
        <v>3686</v>
      </c>
      <c r="C242" s="85">
        <v>11</v>
      </c>
      <c r="D242" s="85">
        <v>30344598</v>
      </c>
      <c r="E242" s="85">
        <v>30359774</v>
      </c>
      <c r="F242" s="85">
        <v>47</v>
      </c>
      <c r="G242" s="85">
        <v>4.7041000000000004</v>
      </c>
      <c r="H242" s="85" t="s">
        <v>5339</v>
      </c>
    </row>
    <row r="243" spans="1:8">
      <c r="A243" s="85" t="s">
        <v>5340</v>
      </c>
      <c r="B243" s="85" t="s">
        <v>5341</v>
      </c>
      <c r="C243" s="85">
        <v>11</v>
      </c>
      <c r="D243" s="85">
        <v>57435219</v>
      </c>
      <c r="E243" s="85">
        <v>57468659</v>
      </c>
      <c r="F243" s="85">
        <v>62</v>
      </c>
      <c r="G243" s="85">
        <v>4.7865000000000002</v>
      </c>
      <c r="H243" s="85" t="s">
        <v>5342</v>
      </c>
    </row>
    <row r="244" spans="1:8">
      <c r="A244" s="85" t="s">
        <v>5343</v>
      </c>
      <c r="B244" s="85" t="s">
        <v>5344</v>
      </c>
      <c r="C244" s="85">
        <v>11</v>
      </c>
      <c r="D244" s="85">
        <v>57480077</v>
      </c>
      <c r="E244" s="85">
        <v>57559058</v>
      </c>
      <c r="F244" s="85">
        <v>125</v>
      </c>
      <c r="G244" s="85">
        <v>4.6163999999999996</v>
      </c>
      <c r="H244" s="85" t="s">
        <v>5345</v>
      </c>
    </row>
    <row r="245" spans="1:8">
      <c r="A245" s="85" t="s">
        <v>5346</v>
      </c>
      <c r="B245" s="85" t="s">
        <v>5347</v>
      </c>
      <c r="C245" s="85">
        <v>11</v>
      </c>
      <c r="D245" s="85">
        <v>57509635</v>
      </c>
      <c r="E245" s="85">
        <v>57560715</v>
      </c>
      <c r="F245" s="85">
        <v>86</v>
      </c>
      <c r="G245" s="85">
        <v>4.7371999999999996</v>
      </c>
      <c r="H245" s="85" t="s">
        <v>5348</v>
      </c>
    </row>
    <row r="246" spans="1:8">
      <c r="A246" s="85" t="s">
        <v>5349</v>
      </c>
      <c r="B246" s="85" t="s">
        <v>5350</v>
      </c>
      <c r="C246" s="85">
        <v>11</v>
      </c>
      <c r="D246" s="85">
        <v>57510986</v>
      </c>
      <c r="E246" s="85">
        <v>57519253</v>
      </c>
      <c r="F246" s="85">
        <v>7</v>
      </c>
      <c r="G246" s="85">
        <v>5.4230999999999998</v>
      </c>
      <c r="H246" s="85" t="s">
        <v>5351</v>
      </c>
    </row>
    <row r="247" spans="1:8">
      <c r="A247" s="85" t="s">
        <v>5352</v>
      </c>
      <c r="B247" s="85" t="s">
        <v>3704</v>
      </c>
      <c r="C247" s="85">
        <v>11</v>
      </c>
      <c r="D247" s="85">
        <v>76493295</v>
      </c>
      <c r="E247" s="85">
        <v>76509198</v>
      </c>
      <c r="F247" s="85">
        <v>54</v>
      </c>
      <c r="G247" s="85">
        <v>5.1157000000000004</v>
      </c>
      <c r="H247" s="85" t="s">
        <v>5353</v>
      </c>
    </row>
    <row r="248" spans="1:8">
      <c r="A248" s="85" t="s">
        <v>5354</v>
      </c>
      <c r="B248" s="85" t="s">
        <v>3727</v>
      </c>
      <c r="C248" s="85">
        <v>11</v>
      </c>
      <c r="D248" s="85">
        <v>95709762</v>
      </c>
      <c r="E248" s="85">
        <v>96076344</v>
      </c>
      <c r="F248" s="85">
        <v>1381</v>
      </c>
      <c r="G248" s="85">
        <v>6.2168000000000001</v>
      </c>
      <c r="H248" s="85" t="s">
        <v>5355</v>
      </c>
    </row>
    <row r="249" spans="1:8">
      <c r="A249" s="85" t="s">
        <v>5356</v>
      </c>
      <c r="B249" s="85" t="s">
        <v>5357</v>
      </c>
      <c r="C249" s="85">
        <v>11</v>
      </c>
      <c r="D249" s="85">
        <v>115039938</v>
      </c>
      <c r="E249" s="85">
        <v>115375675</v>
      </c>
      <c r="F249" s="85">
        <v>722</v>
      </c>
      <c r="G249" s="85">
        <v>4.8388</v>
      </c>
      <c r="H249" s="85" t="s">
        <v>5358</v>
      </c>
    </row>
    <row r="250" spans="1:8">
      <c r="A250" s="85" t="s">
        <v>5359</v>
      </c>
      <c r="B250" s="85" t="s">
        <v>5360</v>
      </c>
      <c r="C250" s="85">
        <v>11</v>
      </c>
      <c r="D250" s="85">
        <v>132284871</v>
      </c>
      <c r="E250" s="85">
        <v>133402414</v>
      </c>
      <c r="F250" s="85">
        <v>4378</v>
      </c>
      <c r="G250" s="85">
        <v>5.0750999999999999</v>
      </c>
      <c r="H250" s="85" t="s">
        <v>5361</v>
      </c>
    </row>
    <row r="251" spans="1:8">
      <c r="A251" s="85" t="s">
        <v>5362</v>
      </c>
      <c r="B251" s="85" t="s">
        <v>5363</v>
      </c>
      <c r="C251" s="85">
        <v>12</v>
      </c>
      <c r="D251" s="85">
        <v>23682440</v>
      </c>
      <c r="E251" s="85">
        <v>24103966</v>
      </c>
      <c r="F251" s="85">
        <v>1295</v>
      </c>
      <c r="G251" s="85">
        <v>5.8545999999999996</v>
      </c>
      <c r="H251" s="85" t="s">
        <v>5364</v>
      </c>
    </row>
    <row r="252" spans="1:8">
      <c r="A252" s="85" t="s">
        <v>5365</v>
      </c>
      <c r="B252" s="85" t="s">
        <v>3776</v>
      </c>
      <c r="C252" s="85">
        <v>12</v>
      </c>
      <c r="D252" s="85">
        <v>48498922</v>
      </c>
      <c r="E252" s="85">
        <v>48540187</v>
      </c>
      <c r="F252" s="85">
        <v>138</v>
      </c>
      <c r="G252" s="85">
        <v>5.0552999999999999</v>
      </c>
      <c r="H252" s="85" t="s">
        <v>5366</v>
      </c>
    </row>
    <row r="253" spans="1:8">
      <c r="A253" s="85" t="s">
        <v>5367</v>
      </c>
      <c r="B253" s="85" t="s">
        <v>3803</v>
      </c>
      <c r="C253" s="85">
        <v>12</v>
      </c>
      <c r="D253" s="85">
        <v>49388932</v>
      </c>
      <c r="E253" s="85">
        <v>49393092</v>
      </c>
      <c r="F253" s="85">
        <v>9</v>
      </c>
      <c r="G253" s="85">
        <v>5.5926999999999998</v>
      </c>
      <c r="H253" s="85" t="s">
        <v>5368</v>
      </c>
    </row>
    <row r="254" spans="1:8">
      <c r="A254" s="85" t="s">
        <v>5369</v>
      </c>
      <c r="B254" s="85" t="s">
        <v>3804</v>
      </c>
      <c r="C254" s="85">
        <v>12</v>
      </c>
      <c r="D254" s="85">
        <v>49396057</v>
      </c>
      <c r="E254" s="85">
        <v>49412980</v>
      </c>
      <c r="F254" s="85">
        <v>20</v>
      </c>
      <c r="G254" s="85">
        <v>5.3620999999999999</v>
      </c>
      <c r="H254" s="85" t="s">
        <v>5370</v>
      </c>
    </row>
    <row r="255" spans="1:8">
      <c r="A255" s="85" t="s">
        <v>5371</v>
      </c>
      <c r="B255" s="85" t="s">
        <v>3805</v>
      </c>
      <c r="C255" s="85">
        <v>12</v>
      </c>
      <c r="D255" s="85">
        <v>49412758</v>
      </c>
      <c r="E255" s="85">
        <v>49453557</v>
      </c>
      <c r="F255" s="85">
        <v>45</v>
      </c>
      <c r="G255" s="85">
        <v>5.54</v>
      </c>
      <c r="H255" s="85" t="s">
        <v>5372</v>
      </c>
    </row>
    <row r="256" spans="1:8">
      <c r="A256" s="85" t="s">
        <v>5373</v>
      </c>
      <c r="B256" s="85" t="s">
        <v>3808</v>
      </c>
      <c r="C256" s="85">
        <v>12</v>
      </c>
      <c r="D256" s="85">
        <v>49490919</v>
      </c>
      <c r="E256" s="85">
        <v>49504683</v>
      </c>
      <c r="F256" s="85">
        <v>19</v>
      </c>
      <c r="G256" s="85">
        <v>4.6384999999999996</v>
      </c>
      <c r="H256" s="85" t="s">
        <v>5374</v>
      </c>
    </row>
    <row r="257" spans="1:8">
      <c r="A257" s="85" t="s">
        <v>5375</v>
      </c>
      <c r="B257" s="85" t="s">
        <v>3809</v>
      </c>
      <c r="C257" s="85">
        <v>12</v>
      </c>
      <c r="D257" s="85">
        <v>49521565</v>
      </c>
      <c r="E257" s="85">
        <v>49525180</v>
      </c>
      <c r="F257" s="85">
        <v>6</v>
      </c>
      <c r="G257" s="85">
        <v>4.6702000000000004</v>
      </c>
      <c r="H257" s="85" t="s">
        <v>5376</v>
      </c>
    </row>
    <row r="258" spans="1:8">
      <c r="A258" s="85" t="s">
        <v>5377</v>
      </c>
      <c r="B258" s="85" t="s">
        <v>3842</v>
      </c>
      <c r="C258" s="85">
        <v>12</v>
      </c>
      <c r="D258" s="85">
        <v>56367697</v>
      </c>
      <c r="E258" s="85">
        <v>56388490</v>
      </c>
      <c r="F258" s="85">
        <v>52</v>
      </c>
      <c r="G258" s="85">
        <v>5.2816000000000001</v>
      </c>
      <c r="H258" s="85" t="s">
        <v>5378</v>
      </c>
    </row>
    <row r="259" spans="1:8">
      <c r="A259" s="85" t="s">
        <v>5379</v>
      </c>
      <c r="B259" s="85" t="s">
        <v>3843</v>
      </c>
      <c r="C259" s="85">
        <v>12</v>
      </c>
      <c r="D259" s="85">
        <v>56390964</v>
      </c>
      <c r="E259" s="85">
        <v>56400425</v>
      </c>
      <c r="F259" s="85">
        <v>18</v>
      </c>
      <c r="G259" s="85">
        <v>5.2624000000000004</v>
      </c>
      <c r="H259" s="85" t="s">
        <v>5380</v>
      </c>
    </row>
    <row r="260" spans="1:8">
      <c r="A260" s="85" t="s">
        <v>5381</v>
      </c>
      <c r="B260" s="85" t="s">
        <v>3845</v>
      </c>
      <c r="C260" s="85">
        <v>12</v>
      </c>
      <c r="D260" s="85">
        <v>56435637</v>
      </c>
      <c r="E260" s="85">
        <v>56438116</v>
      </c>
      <c r="F260" s="85">
        <v>8</v>
      </c>
      <c r="G260" s="85">
        <v>5.5589000000000004</v>
      </c>
      <c r="H260" s="85" t="s">
        <v>5382</v>
      </c>
    </row>
    <row r="261" spans="1:8">
      <c r="A261" s="85" t="s">
        <v>5383</v>
      </c>
      <c r="B261" s="85" t="s">
        <v>3846</v>
      </c>
      <c r="C261" s="85">
        <v>12</v>
      </c>
      <c r="D261" s="85">
        <v>56473641</v>
      </c>
      <c r="E261" s="85">
        <v>56497289</v>
      </c>
      <c r="F261" s="85">
        <v>40</v>
      </c>
      <c r="G261" s="85">
        <v>5.5456000000000003</v>
      </c>
      <c r="H261" s="85" t="s">
        <v>5384</v>
      </c>
    </row>
    <row r="262" spans="1:8">
      <c r="A262" s="85" t="s">
        <v>5385</v>
      </c>
      <c r="B262" s="85" t="s">
        <v>3946</v>
      </c>
      <c r="C262" s="85">
        <v>12</v>
      </c>
      <c r="D262" s="85">
        <v>123459127</v>
      </c>
      <c r="E262" s="85">
        <v>123464590</v>
      </c>
      <c r="F262" s="85">
        <v>7</v>
      </c>
      <c r="G262" s="85">
        <v>5.4661</v>
      </c>
      <c r="H262" s="85" t="s">
        <v>5386</v>
      </c>
    </row>
    <row r="263" spans="1:8">
      <c r="A263" s="85" t="s">
        <v>5387</v>
      </c>
      <c r="B263" s="85" t="s">
        <v>3947</v>
      </c>
      <c r="C263" s="85">
        <v>12</v>
      </c>
      <c r="D263" s="85">
        <v>123464607</v>
      </c>
      <c r="E263" s="85">
        <v>123467456</v>
      </c>
      <c r="F263" s="85">
        <v>1</v>
      </c>
      <c r="G263" s="85">
        <v>4.8592000000000004</v>
      </c>
      <c r="H263" s="85" t="s">
        <v>5388</v>
      </c>
    </row>
    <row r="264" spans="1:8">
      <c r="A264" s="85" t="s">
        <v>5389</v>
      </c>
      <c r="B264" s="85" t="s">
        <v>3948</v>
      </c>
      <c r="C264" s="85">
        <v>12</v>
      </c>
      <c r="D264" s="85">
        <v>123468027</v>
      </c>
      <c r="E264" s="85">
        <v>123634562</v>
      </c>
      <c r="F264" s="85">
        <v>249</v>
      </c>
      <c r="G264" s="85">
        <v>6.1345000000000001</v>
      </c>
      <c r="H264" s="85" t="s">
        <v>5390</v>
      </c>
    </row>
    <row r="265" spans="1:8">
      <c r="A265" s="85" t="s">
        <v>5391</v>
      </c>
      <c r="B265" s="85" t="s">
        <v>3949</v>
      </c>
      <c r="C265" s="85">
        <v>12</v>
      </c>
      <c r="D265" s="85">
        <v>123636867</v>
      </c>
      <c r="E265" s="85">
        <v>123728561</v>
      </c>
      <c r="F265" s="85">
        <v>269</v>
      </c>
      <c r="G265" s="85">
        <v>6.2560000000000002</v>
      </c>
      <c r="H265" s="85" t="s">
        <v>5392</v>
      </c>
    </row>
    <row r="266" spans="1:8">
      <c r="A266" s="85" t="s">
        <v>5393</v>
      </c>
      <c r="B266" s="85" t="s">
        <v>3950</v>
      </c>
      <c r="C266" s="85">
        <v>12</v>
      </c>
      <c r="D266" s="85">
        <v>123717463</v>
      </c>
      <c r="E266" s="85">
        <v>123742506</v>
      </c>
      <c r="F266" s="85">
        <v>81</v>
      </c>
      <c r="G266" s="85">
        <v>6.2676999999999996</v>
      </c>
      <c r="H266" s="85" t="s">
        <v>5394</v>
      </c>
    </row>
    <row r="267" spans="1:8">
      <c r="A267" s="85" t="s">
        <v>5395</v>
      </c>
      <c r="B267" s="85" t="s">
        <v>3951</v>
      </c>
      <c r="C267" s="85">
        <v>12</v>
      </c>
      <c r="D267" s="85">
        <v>123745528</v>
      </c>
      <c r="E267" s="85">
        <v>123756881</v>
      </c>
      <c r="F267" s="85">
        <v>29</v>
      </c>
      <c r="G267" s="85">
        <v>6.7591999999999999</v>
      </c>
      <c r="H267" s="85" t="s">
        <v>5396</v>
      </c>
    </row>
    <row r="268" spans="1:8">
      <c r="A268" s="85" t="s">
        <v>5397</v>
      </c>
      <c r="B268" s="85" t="s">
        <v>3953</v>
      </c>
      <c r="C268" s="85">
        <v>12</v>
      </c>
      <c r="D268" s="85">
        <v>123868320</v>
      </c>
      <c r="E268" s="85">
        <v>123893905</v>
      </c>
      <c r="F268" s="85">
        <v>70</v>
      </c>
      <c r="G268" s="85">
        <v>5.2480000000000002</v>
      </c>
      <c r="H268" s="85" t="s">
        <v>5398</v>
      </c>
    </row>
    <row r="269" spans="1:8">
      <c r="A269" s="85" t="s">
        <v>5399</v>
      </c>
      <c r="B269" s="85" t="s">
        <v>3954</v>
      </c>
      <c r="C269" s="85">
        <v>12</v>
      </c>
      <c r="D269" s="85">
        <v>123899936</v>
      </c>
      <c r="E269" s="85">
        <v>123921264</v>
      </c>
      <c r="F269" s="85">
        <v>62</v>
      </c>
      <c r="G269" s="85">
        <v>5.5853000000000002</v>
      </c>
      <c r="H269" s="85" t="s">
        <v>5400</v>
      </c>
    </row>
    <row r="270" spans="1:8">
      <c r="A270" s="85" t="s">
        <v>5401</v>
      </c>
      <c r="B270" s="85" t="s">
        <v>5402</v>
      </c>
      <c r="C270" s="85">
        <v>13</v>
      </c>
      <c r="D270" s="85">
        <v>31774073</v>
      </c>
      <c r="E270" s="85">
        <v>31906413</v>
      </c>
      <c r="F270" s="85">
        <v>382</v>
      </c>
      <c r="G270" s="85">
        <v>5.3686999999999996</v>
      </c>
      <c r="H270" s="85" t="s">
        <v>5403</v>
      </c>
    </row>
    <row r="271" spans="1:8">
      <c r="A271" s="85" t="s">
        <v>5404</v>
      </c>
      <c r="B271" s="85" t="s">
        <v>3971</v>
      </c>
      <c r="C271" s="85">
        <v>13</v>
      </c>
      <c r="D271" s="85">
        <v>58205944</v>
      </c>
      <c r="E271" s="85">
        <v>58303445</v>
      </c>
      <c r="F271" s="85">
        <v>251</v>
      </c>
      <c r="G271" s="85">
        <v>4.9851999999999999</v>
      </c>
      <c r="H271" s="85" t="s">
        <v>5405</v>
      </c>
    </row>
    <row r="272" spans="1:8">
      <c r="A272" s="85" t="s">
        <v>5406</v>
      </c>
      <c r="B272" s="85" t="s">
        <v>5407</v>
      </c>
      <c r="C272" s="85">
        <v>13</v>
      </c>
      <c r="D272" s="85">
        <v>66876967</v>
      </c>
      <c r="E272" s="85">
        <v>67804468</v>
      </c>
      <c r="F272" s="85">
        <v>2554</v>
      </c>
      <c r="G272" s="85">
        <v>6.1018999999999997</v>
      </c>
      <c r="H272" s="85" t="s">
        <v>5408</v>
      </c>
    </row>
    <row r="273" spans="1:8">
      <c r="A273" s="85" t="s">
        <v>5409</v>
      </c>
      <c r="B273" s="85" t="s">
        <v>5410</v>
      </c>
      <c r="C273" s="85">
        <v>13</v>
      </c>
      <c r="D273" s="85">
        <v>96743093</v>
      </c>
      <c r="E273" s="85">
        <v>97485671</v>
      </c>
      <c r="F273" s="85">
        <v>2013</v>
      </c>
      <c r="G273" s="85">
        <v>5.0871000000000004</v>
      </c>
      <c r="H273" s="85" t="s">
        <v>5411</v>
      </c>
    </row>
    <row r="274" spans="1:8">
      <c r="A274" s="85" t="s">
        <v>5412</v>
      </c>
      <c r="B274" s="85" t="s">
        <v>3989</v>
      </c>
      <c r="C274" s="85">
        <v>13</v>
      </c>
      <c r="D274" s="85">
        <v>99102455</v>
      </c>
      <c r="E274" s="85">
        <v>99230194</v>
      </c>
      <c r="F274" s="85">
        <v>426</v>
      </c>
      <c r="G274" s="85">
        <v>5.7789000000000001</v>
      </c>
      <c r="H274" s="85" t="s">
        <v>5413</v>
      </c>
    </row>
    <row r="275" spans="1:8">
      <c r="A275" s="85" t="s">
        <v>5414</v>
      </c>
      <c r="B275" s="85" t="s">
        <v>3997</v>
      </c>
      <c r="C275" s="85">
        <v>13</v>
      </c>
      <c r="D275" s="85">
        <v>100741269</v>
      </c>
      <c r="E275" s="85">
        <v>101182686</v>
      </c>
      <c r="F275" s="85">
        <v>976</v>
      </c>
      <c r="G275" s="85">
        <v>5.2129000000000003</v>
      </c>
      <c r="H275" s="85" t="s">
        <v>5415</v>
      </c>
    </row>
    <row r="276" spans="1:8">
      <c r="A276" s="85" t="s">
        <v>5416</v>
      </c>
      <c r="B276" s="85" t="s">
        <v>4009</v>
      </c>
      <c r="C276" s="85">
        <v>14</v>
      </c>
      <c r="D276" s="85">
        <v>23369854</v>
      </c>
      <c r="E276" s="85">
        <v>23388393</v>
      </c>
      <c r="F276" s="85">
        <v>60</v>
      </c>
      <c r="G276" s="85">
        <v>4.9905999999999997</v>
      </c>
      <c r="H276" s="85" t="s">
        <v>5417</v>
      </c>
    </row>
    <row r="277" spans="1:8">
      <c r="A277" s="85" t="s">
        <v>5418</v>
      </c>
      <c r="B277" s="85" t="s">
        <v>4010</v>
      </c>
      <c r="C277" s="85">
        <v>14</v>
      </c>
      <c r="D277" s="85">
        <v>23389720</v>
      </c>
      <c r="E277" s="85">
        <v>23398794</v>
      </c>
      <c r="F277" s="85">
        <v>18</v>
      </c>
      <c r="G277" s="85">
        <v>5.0789</v>
      </c>
      <c r="H277" s="85" t="s">
        <v>5419</v>
      </c>
    </row>
    <row r="278" spans="1:8">
      <c r="A278" s="85" t="s">
        <v>5420</v>
      </c>
      <c r="B278" s="85" t="s">
        <v>4012</v>
      </c>
      <c r="C278" s="85">
        <v>14</v>
      </c>
      <c r="D278" s="85">
        <v>23415479</v>
      </c>
      <c r="E278" s="85">
        <v>23451467</v>
      </c>
      <c r="F278" s="85">
        <v>72</v>
      </c>
      <c r="G278" s="85">
        <v>4.9767000000000001</v>
      </c>
      <c r="H278" s="85" t="s">
        <v>5421</v>
      </c>
    </row>
    <row r="279" spans="1:8">
      <c r="A279" s="85" t="s">
        <v>5422</v>
      </c>
      <c r="B279" s="85" t="s">
        <v>4013</v>
      </c>
      <c r="C279" s="85">
        <v>14</v>
      </c>
      <c r="D279" s="85">
        <v>23440383</v>
      </c>
      <c r="E279" s="85">
        <v>23451851</v>
      </c>
      <c r="F279" s="85">
        <v>25</v>
      </c>
      <c r="G279" s="85">
        <v>5.4486999999999997</v>
      </c>
      <c r="H279" s="85" t="s">
        <v>5423</v>
      </c>
    </row>
    <row r="280" spans="1:8">
      <c r="A280" s="85" t="s">
        <v>5424</v>
      </c>
      <c r="B280" s="85" t="s">
        <v>4051</v>
      </c>
      <c r="C280" s="85">
        <v>14</v>
      </c>
      <c r="D280" s="85">
        <v>30045687</v>
      </c>
      <c r="E280" s="85">
        <v>30661104</v>
      </c>
      <c r="F280" s="85">
        <v>1766</v>
      </c>
      <c r="G280" s="85">
        <v>5.1520000000000001</v>
      </c>
      <c r="H280" s="85" t="s">
        <v>5425</v>
      </c>
    </row>
    <row r="281" spans="1:8">
      <c r="A281" s="85" t="s">
        <v>5426</v>
      </c>
      <c r="B281" s="85" t="s">
        <v>4063</v>
      </c>
      <c r="C281" s="85">
        <v>14</v>
      </c>
      <c r="D281" s="85">
        <v>60863187</v>
      </c>
      <c r="E281" s="85">
        <v>60982261</v>
      </c>
      <c r="F281" s="85">
        <v>279</v>
      </c>
      <c r="G281" s="85">
        <v>5.6994999999999996</v>
      </c>
      <c r="H281" s="85" t="s">
        <v>5427</v>
      </c>
    </row>
    <row r="282" spans="1:8">
      <c r="A282" s="85" t="s">
        <v>5428</v>
      </c>
      <c r="B282" s="85" t="s">
        <v>5429</v>
      </c>
      <c r="C282" s="85">
        <v>14</v>
      </c>
      <c r="D282" s="85">
        <v>69340860</v>
      </c>
      <c r="E282" s="85">
        <v>69446157</v>
      </c>
      <c r="F282" s="85">
        <v>429</v>
      </c>
      <c r="G282" s="85">
        <v>4.8326000000000002</v>
      </c>
      <c r="H282" s="85" t="s">
        <v>5430</v>
      </c>
    </row>
    <row r="283" spans="1:8">
      <c r="A283" s="85" t="s">
        <v>5431</v>
      </c>
      <c r="B283" s="85" t="s">
        <v>4083</v>
      </c>
      <c r="C283" s="85">
        <v>14</v>
      </c>
      <c r="D283" s="85">
        <v>73086004</v>
      </c>
      <c r="E283" s="85">
        <v>73360809</v>
      </c>
      <c r="F283" s="85">
        <v>951</v>
      </c>
      <c r="G283" s="85">
        <v>4.9634999999999998</v>
      </c>
      <c r="H283" s="85" t="s">
        <v>5432</v>
      </c>
    </row>
    <row r="284" spans="1:8">
      <c r="A284" s="85" t="s">
        <v>5433</v>
      </c>
      <c r="B284" s="85" t="s">
        <v>5434</v>
      </c>
      <c r="C284" s="85">
        <v>14</v>
      </c>
      <c r="D284" s="85">
        <v>77564654</v>
      </c>
      <c r="E284" s="85">
        <v>77691805</v>
      </c>
      <c r="F284" s="85">
        <v>451</v>
      </c>
      <c r="G284" s="85">
        <v>4.8609999999999998</v>
      </c>
      <c r="H284" s="85" t="s">
        <v>5435</v>
      </c>
    </row>
    <row r="285" spans="1:8">
      <c r="A285" s="85" t="s">
        <v>5436</v>
      </c>
      <c r="B285" s="85" t="s">
        <v>5437</v>
      </c>
      <c r="C285" s="85">
        <v>14</v>
      </c>
      <c r="D285" s="85">
        <v>99635624</v>
      </c>
      <c r="E285" s="85">
        <v>99737861</v>
      </c>
      <c r="F285" s="85">
        <v>308</v>
      </c>
      <c r="G285" s="85">
        <v>4.7493999999999996</v>
      </c>
      <c r="H285" s="85" t="s">
        <v>5438</v>
      </c>
    </row>
    <row r="286" spans="1:8">
      <c r="A286" s="85" t="s">
        <v>5439</v>
      </c>
      <c r="B286" s="85" t="s">
        <v>5440</v>
      </c>
      <c r="C286" s="85">
        <v>15</v>
      </c>
      <c r="D286" s="85">
        <v>34651106</v>
      </c>
      <c r="E286" s="85">
        <v>34659479</v>
      </c>
      <c r="F286" s="85">
        <v>23</v>
      </c>
      <c r="G286" s="85">
        <v>5.0053999999999998</v>
      </c>
      <c r="H286" s="85" t="s">
        <v>5441</v>
      </c>
    </row>
    <row r="287" spans="1:8">
      <c r="A287" s="85" t="s">
        <v>5442</v>
      </c>
      <c r="B287" s="85" t="s">
        <v>5443</v>
      </c>
      <c r="C287" s="85">
        <v>15</v>
      </c>
      <c r="D287" s="85">
        <v>55903744</v>
      </c>
      <c r="E287" s="85">
        <v>56035288</v>
      </c>
      <c r="F287" s="85">
        <v>422</v>
      </c>
      <c r="G287" s="85">
        <v>4.5715000000000003</v>
      </c>
      <c r="H287" s="85" t="s">
        <v>5444</v>
      </c>
    </row>
    <row r="288" spans="1:8">
      <c r="A288" s="85" t="s">
        <v>5445</v>
      </c>
      <c r="B288" s="85" t="s">
        <v>5446</v>
      </c>
      <c r="C288" s="85">
        <v>16</v>
      </c>
      <c r="D288" s="85">
        <v>734622</v>
      </c>
      <c r="E288" s="85">
        <v>740444</v>
      </c>
      <c r="F288" s="85">
        <v>13</v>
      </c>
      <c r="G288" s="85">
        <v>4.6341000000000001</v>
      </c>
      <c r="H288" s="85" t="s">
        <v>5447</v>
      </c>
    </row>
    <row r="289" spans="1:8">
      <c r="A289" s="85" t="s">
        <v>5448</v>
      </c>
      <c r="B289" s="85" t="s">
        <v>5449</v>
      </c>
      <c r="C289" s="85">
        <v>16</v>
      </c>
      <c r="D289" s="85">
        <v>742500</v>
      </c>
      <c r="E289" s="85">
        <v>755829</v>
      </c>
      <c r="F289" s="85">
        <v>29</v>
      </c>
      <c r="G289" s="85">
        <v>5.0678999999999998</v>
      </c>
      <c r="H289" s="85" t="s">
        <v>5450</v>
      </c>
    </row>
    <row r="290" spans="1:8">
      <c r="A290" s="85" t="s">
        <v>5451</v>
      </c>
      <c r="B290" s="85" t="s">
        <v>5452</v>
      </c>
      <c r="C290" s="85">
        <v>16</v>
      </c>
      <c r="D290" s="85">
        <v>6069095</v>
      </c>
      <c r="E290" s="85">
        <v>7763340</v>
      </c>
      <c r="F290" s="85">
        <v>11923</v>
      </c>
      <c r="G290" s="85">
        <v>5.0289999999999999</v>
      </c>
      <c r="H290" s="85" t="s">
        <v>5453</v>
      </c>
    </row>
    <row r="291" spans="1:8">
      <c r="A291" s="85" t="s">
        <v>5454</v>
      </c>
      <c r="B291" s="85" t="s">
        <v>5455</v>
      </c>
      <c r="C291" s="85">
        <v>16</v>
      </c>
      <c r="D291" s="85">
        <v>12070594</v>
      </c>
      <c r="E291" s="85">
        <v>12668146</v>
      </c>
      <c r="F291" s="85">
        <v>3161</v>
      </c>
      <c r="G291" s="85">
        <v>4.6410999999999998</v>
      </c>
      <c r="H291" s="85" t="s">
        <v>5456</v>
      </c>
    </row>
    <row r="292" spans="1:8">
      <c r="A292" s="85" t="s">
        <v>5457</v>
      </c>
      <c r="B292" s="85" t="s">
        <v>5458</v>
      </c>
      <c r="C292" s="85">
        <v>16</v>
      </c>
      <c r="D292" s="85">
        <v>24741016</v>
      </c>
      <c r="E292" s="85">
        <v>24838953</v>
      </c>
      <c r="F292" s="85">
        <v>229</v>
      </c>
      <c r="G292" s="85">
        <v>5.0907999999999998</v>
      </c>
      <c r="H292" s="85" t="s">
        <v>5459</v>
      </c>
    </row>
    <row r="293" spans="1:8">
      <c r="A293" s="85" t="s">
        <v>5460</v>
      </c>
      <c r="B293" s="85" t="s">
        <v>4118</v>
      </c>
      <c r="C293" s="85">
        <v>16</v>
      </c>
      <c r="D293" s="85">
        <v>28477974</v>
      </c>
      <c r="E293" s="85">
        <v>28503333</v>
      </c>
      <c r="F293" s="85">
        <v>30</v>
      </c>
      <c r="G293" s="85">
        <v>7.4343000000000004</v>
      </c>
      <c r="H293" s="85" t="s">
        <v>5461</v>
      </c>
    </row>
    <row r="294" spans="1:8">
      <c r="A294" s="85" t="s">
        <v>5462</v>
      </c>
      <c r="B294" s="85" t="s">
        <v>4118</v>
      </c>
      <c r="C294" s="85">
        <v>16</v>
      </c>
      <c r="D294" s="85">
        <v>28477983</v>
      </c>
      <c r="E294" s="85">
        <v>28506896</v>
      </c>
      <c r="F294" s="85">
        <v>36</v>
      </c>
      <c r="G294" s="85">
        <v>7.4903000000000004</v>
      </c>
      <c r="H294" s="85" t="s">
        <v>5463</v>
      </c>
    </row>
    <row r="295" spans="1:8">
      <c r="A295" s="85" t="s">
        <v>5464</v>
      </c>
      <c r="B295" s="85" t="s">
        <v>4119</v>
      </c>
      <c r="C295" s="85">
        <v>16</v>
      </c>
      <c r="D295" s="85">
        <v>28505970</v>
      </c>
      <c r="E295" s="85">
        <v>28510291</v>
      </c>
      <c r="F295" s="85">
        <v>10</v>
      </c>
      <c r="G295" s="85">
        <v>6.9816000000000003</v>
      </c>
      <c r="H295" s="85" t="s">
        <v>5465</v>
      </c>
    </row>
    <row r="296" spans="1:8">
      <c r="A296" s="85" t="s">
        <v>5466</v>
      </c>
      <c r="B296" s="85" t="s">
        <v>4120</v>
      </c>
      <c r="C296" s="85">
        <v>16</v>
      </c>
      <c r="D296" s="85">
        <v>28510683</v>
      </c>
      <c r="E296" s="85">
        <v>28523372</v>
      </c>
      <c r="F296" s="85">
        <v>24</v>
      </c>
      <c r="G296" s="85">
        <v>7.4572000000000003</v>
      </c>
      <c r="H296" s="85" t="s">
        <v>5467</v>
      </c>
    </row>
    <row r="297" spans="1:8">
      <c r="A297" s="85" t="s">
        <v>5468</v>
      </c>
      <c r="B297" s="85" t="s">
        <v>4122</v>
      </c>
      <c r="C297" s="85">
        <v>16</v>
      </c>
      <c r="D297" s="85">
        <v>28565236</v>
      </c>
      <c r="E297" s="85">
        <v>28603111</v>
      </c>
      <c r="F297" s="85">
        <v>114</v>
      </c>
      <c r="G297" s="85">
        <v>7.5895999999999999</v>
      </c>
      <c r="H297" s="85" t="s">
        <v>5469</v>
      </c>
    </row>
    <row r="298" spans="1:8">
      <c r="A298" s="85" t="s">
        <v>5470</v>
      </c>
      <c r="B298" s="85" t="s">
        <v>4123</v>
      </c>
      <c r="C298" s="85">
        <v>16</v>
      </c>
      <c r="D298" s="85">
        <v>28603264</v>
      </c>
      <c r="E298" s="85">
        <v>28608430</v>
      </c>
      <c r="F298" s="85">
        <v>28</v>
      </c>
      <c r="G298" s="85">
        <v>7.7058999999999997</v>
      </c>
      <c r="H298" s="85" t="s">
        <v>5471</v>
      </c>
    </row>
    <row r="299" spans="1:8">
      <c r="A299" s="85" t="s">
        <v>5472</v>
      </c>
      <c r="B299" s="85" t="s">
        <v>4124</v>
      </c>
      <c r="C299" s="85">
        <v>16</v>
      </c>
      <c r="D299" s="85">
        <v>28616903</v>
      </c>
      <c r="E299" s="85">
        <v>28634946</v>
      </c>
      <c r="F299" s="85">
        <v>59</v>
      </c>
      <c r="G299" s="85">
        <v>7.3337000000000003</v>
      </c>
      <c r="H299" s="85" t="s">
        <v>5473</v>
      </c>
    </row>
    <row r="300" spans="1:8">
      <c r="A300" s="85" t="s">
        <v>5474</v>
      </c>
      <c r="B300" s="85" t="s">
        <v>4125</v>
      </c>
      <c r="C300" s="85">
        <v>16</v>
      </c>
      <c r="D300" s="85">
        <v>28648975</v>
      </c>
      <c r="E300" s="85">
        <v>28670003</v>
      </c>
      <c r="F300" s="85">
        <v>4</v>
      </c>
      <c r="G300" s="85">
        <v>5.6276999999999999</v>
      </c>
      <c r="H300" s="85" t="s">
        <v>5475</v>
      </c>
    </row>
    <row r="301" spans="1:8">
      <c r="A301" s="85" t="s">
        <v>5476</v>
      </c>
      <c r="B301" s="85" t="s">
        <v>4128</v>
      </c>
      <c r="C301" s="85">
        <v>16</v>
      </c>
      <c r="D301" s="85">
        <v>28834356</v>
      </c>
      <c r="E301" s="85">
        <v>28848558</v>
      </c>
      <c r="F301" s="85">
        <v>34</v>
      </c>
      <c r="G301" s="85">
        <v>7.6120000000000001</v>
      </c>
      <c r="H301" s="85" t="s">
        <v>5477</v>
      </c>
    </row>
    <row r="302" spans="1:8">
      <c r="A302" s="85" t="s">
        <v>5478</v>
      </c>
      <c r="B302" s="85" t="s">
        <v>4129</v>
      </c>
      <c r="C302" s="85">
        <v>16</v>
      </c>
      <c r="D302" s="85">
        <v>28853732</v>
      </c>
      <c r="E302" s="85">
        <v>28857729</v>
      </c>
      <c r="F302" s="85">
        <v>8</v>
      </c>
      <c r="G302" s="85">
        <v>7.2716000000000003</v>
      </c>
      <c r="H302" s="85" t="s">
        <v>5479</v>
      </c>
    </row>
    <row r="303" spans="1:8">
      <c r="A303" s="85" t="s">
        <v>5480</v>
      </c>
      <c r="B303" s="85" t="s">
        <v>4130</v>
      </c>
      <c r="C303" s="85">
        <v>16</v>
      </c>
      <c r="D303" s="85">
        <v>28857921</v>
      </c>
      <c r="E303" s="85">
        <v>28885526</v>
      </c>
      <c r="F303" s="85">
        <v>58</v>
      </c>
      <c r="G303" s="85">
        <v>7.6203000000000003</v>
      </c>
      <c r="H303" s="85" t="s">
        <v>5481</v>
      </c>
    </row>
    <row r="304" spans="1:8">
      <c r="A304" s="85" t="s">
        <v>5482</v>
      </c>
      <c r="B304" s="85" t="s">
        <v>4131</v>
      </c>
      <c r="C304" s="85">
        <v>16</v>
      </c>
      <c r="D304" s="85">
        <v>28889726</v>
      </c>
      <c r="E304" s="85">
        <v>28915830</v>
      </c>
      <c r="F304" s="85">
        <v>40</v>
      </c>
      <c r="G304" s="85">
        <v>6.8509000000000002</v>
      </c>
      <c r="H304" s="85" t="s">
        <v>5483</v>
      </c>
    </row>
    <row r="305" spans="1:8">
      <c r="A305" s="85" t="s">
        <v>5484</v>
      </c>
      <c r="B305" s="85" t="s">
        <v>4133</v>
      </c>
      <c r="C305" s="85">
        <v>16</v>
      </c>
      <c r="D305" s="85">
        <v>28915742</v>
      </c>
      <c r="E305" s="85">
        <v>28947847</v>
      </c>
      <c r="F305" s="85">
        <v>52</v>
      </c>
      <c r="G305" s="85">
        <v>7.5297000000000001</v>
      </c>
      <c r="H305" s="85" t="s">
        <v>5485</v>
      </c>
    </row>
    <row r="306" spans="1:8">
      <c r="A306" s="85" t="s">
        <v>5486</v>
      </c>
      <c r="B306" s="85" t="s">
        <v>4134</v>
      </c>
      <c r="C306" s="85">
        <v>16</v>
      </c>
      <c r="D306" s="85">
        <v>28943260</v>
      </c>
      <c r="E306" s="85">
        <v>28950667</v>
      </c>
      <c r="F306" s="85">
        <v>11</v>
      </c>
      <c r="G306" s="85">
        <v>6.3806000000000003</v>
      </c>
      <c r="H306" s="85" t="s">
        <v>5487</v>
      </c>
    </row>
    <row r="307" spans="1:8">
      <c r="A307" s="85" t="s">
        <v>5488</v>
      </c>
      <c r="B307" s="85" t="s">
        <v>4135</v>
      </c>
      <c r="C307" s="85">
        <v>16</v>
      </c>
      <c r="D307" s="85">
        <v>28962128</v>
      </c>
      <c r="E307" s="85">
        <v>28978418</v>
      </c>
      <c r="F307" s="85">
        <v>30</v>
      </c>
      <c r="G307" s="85">
        <v>4.6059000000000001</v>
      </c>
      <c r="H307" s="85" t="s">
        <v>5489</v>
      </c>
    </row>
    <row r="308" spans="1:8">
      <c r="A308" s="85" t="s">
        <v>5490</v>
      </c>
      <c r="B308" s="85" t="s">
        <v>4136</v>
      </c>
      <c r="C308" s="85">
        <v>16</v>
      </c>
      <c r="D308" s="85">
        <v>28985542</v>
      </c>
      <c r="E308" s="85">
        <v>28995869</v>
      </c>
      <c r="F308" s="85">
        <v>28</v>
      </c>
      <c r="G308" s="85">
        <v>5.6543999999999999</v>
      </c>
      <c r="H308" s="85" t="s">
        <v>5491</v>
      </c>
    </row>
    <row r="309" spans="1:8">
      <c r="A309" s="85" t="s">
        <v>5492</v>
      </c>
      <c r="B309" s="85" t="s">
        <v>4137</v>
      </c>
      <c r="C309" s="85">
        <v>16</v>
      </c>
      <c r="D309" s="85">
        <v>28996147</v>
      </c>
      <c r="E309" s="85">
        <v>29002104</v>
      </c>
      <c r="F309" s="85">
        <v>12</v>
      </c>
      <c r="G309" s="85">
        <v>4.8186</v>
      </c>
      <c r="H309" s="85" t="s">
        <v>5493</v>
      </c>
    </row>
    <row r="310" spans="1:8">
      <c r="A310" s="85" t="s">
        <v>5494</v>
      </c>
      <c r="B310" s="85" t="s">
        <v>4180</v>
      </c>
      <c r="C310" s="85">
        <v>16</v>
      </c>
      <c r="D310" s="85">
        <v>30613879</v>
      </c>
      <c r="E310" s="85">
        <v>30635333</v>
      </c>
      <c r="F310" s="85">
        <v>14</v>
      </c>
      <c r="G310" s="85">
        <v>4.8305999999999996</v>
      </c>
      <c r="H310" s="85" t="s">
        <v>5495</v>
      </c>
    </row>
    <row r="311" spans="1:8">
      <c r="A311" s="85" t="s">
        <v>5496</v>
      </c>
      <c r="B311" s="85" t="s">
        <v>4201</v>
      </c>
      <c r="C311" s="85">
        <v>16</v>
      </c>
      <c r="D311" s="85">
        <v>31102163</v>
      </c>
      <c r="E311" s="85">
        <v>31107301</v>
      </c>
      <c r="F311" s="85">
        <v>8</v>
      </c>
      <c r="G311" s="85">
        <v>4.8042999999999996</v>
      </c>
      <c r="H311" s="85" t="s">
        <v>5497</v>
      </c>
    </row>
    <row r="312" spans="1:8">
      <c r="A312" s="85" t="s">
        <v>5498</v>
      </c>
      <c r="B312" s="85" t="s">
        <v>4202</v>
      </c>
      <c r="C312" s="85">
        <v>16</v>
      </c>
      <c r="D312" s="85">
        <v>31117428</v>
      </c>
      <c r="E312" s="85">
        <v>31124110</v>
      </c>
      <c r="F312" s="85">
        <v>9</v>
      </c>
      <c r="G312" s="85">
        <v>5.2496999999999998</v>
      </c>
      <c r="H312" s="85" t="s">
        <v>5499</v>
      </c>
    </row>
    <row r="313" spans="1:8">
      <c r="A313" s="85" t="s">
        <v>5500</v>
      </c>
      <c r="B313" s="85" t="s">
        <v>4203</v>
      </c>
      <c r="C313" s="85">
        <v>16</v>
      </c>
      <c r="D313" s="85">
        <v>31127075</v>
      </c>
      <c r="E313" s="85">
        <v>31142714</v>
      </c>
      <c r="F313" s="85">
        <v>25</v>
      </c>
      <c r="G313" s="85">
        <v>5.3864000000000001</v>
      </c>
      <c r="H313" s="85" t="s">
        <v>5501</v>
      </c>
    </row>
    <row r="314" spans="1:8">
      <c r="A314" s="85" t="s">
        <v>5502</v>
      </c>
      <c r="B314" s="85" t="s">
        <v>4222</v>
      </c>
      <c r="C314" s="85">
        <v>16</v>
      </c>
      <c r="D314" s="85">
        <v>49521435</v>
      </c>
      <c r="E314" s="85">
        <v>49891830</v>
      </c>
      <c r="F314" s="85">
        <v>1267</v>
      </c>
      <c r="G314" s="85">
        <v>5.5624000000000002</v>
      </c>
      <c r="H314" s="85" t="s">
        <v>5503</v>
      </c>
    </row>
    <row r="315" spans="1:8">
      <c r="A315" s="85" t="s">
        <v>5504</v>
      </c>
      <c r="B315" s="85" t="s">
        <v>4230</v>
      </c>
      <c r="C315" s="85">
        <v>16</v>
      </c>
      <c r="D315" s="85">
        <v>53467889</v>
      </c>
      <c r="E315" s="85">
        <v>53525561</v>
      </c>
      <c r="F315" s="85">
        <v>132</v>
      </c>
      <c r="G315" s="85">
        <v>4.9771000000000001</v>
      </c>
      <c r="H315" s="85" t="s">
        <v>5505</v>
      </c>
    </row>
    <row r="316" spans="1:8">
      <c r="A316" s="85" t="s">
        <v>5506</v>
      </c>
      <c r="B316" s="85" t="s">
        <v>4231</v>
      </c>
      <c r="C316" s="85">
        <v>16</v>
      </c>
      <c r="D316" s="85">
        <v>53524952</v>
      </c>
      <c r="E316" s="85">
        <v>53538323</v>
      </c>
      <c r="F316" s="85">
        <v>24</v>
      </c>
      <c r="G316" s="85">
        <v>5.0331000000000001</v>
      </c>
      <c r="H316" s="85" t="s">
        <v>5507</v>
      </c>
    </row>
    <row r="317" spans="1:8">
      <c r="A317" s="85" t="s">
        <v>5508</v>
      </c>
      <c r="B317" s="85" t="s">
        <v>5509</v>
      </c>
      <c r="C317" s="85">
        <v>16</v>
      </c>
      <c r="D317" s="85">
        <v>68392231</v>
      </c>
      <c r="E317" s="85">
        <v>68482591</v>
      </c>
      <c r="F317" s="85">
        <v>228</v>
      </c>
      <c r="G317" s="85">
        <v>5.0174000000000003</v>
      </c>
      <c r="H317" s="85" t="s">
        <v>5510</v>
      </c>
    </row>
    <row r="318" spans="1:8">
      <c r="A318" s="85" t="s">
        <v>5511</v>
      </c>
      <c r="B318" s="85" t="s">
        <v>4257</v>
      </c>
      <c r="C318" s="85">
        <v>16</v>
      </c>
      <c r="D318" s="85">
        <v>71660064</v>
      </c>
      <c r="E318" s="85">
        <v>71676017</v>
      </c>
      <c r="F318" s="85">
        <v>38</v>
      </c>
      <c r="G318" s="85">
        <v>4.5648999999999997</v>
      </c>
      <c r="H318" s="85" t="s">
        <v>5512</v>
      </c>
    </row>
    <row r="319" spans="1:8">
      <c r="A319" s="85" t="s">
        <v>5513</v>
      </c>
      <c r="B319" s="85" t="s">
        <v>4260</v>
      </c>
      <c r="C319" s="85">
        <v>16</v>
      </c>
      <c r="D319" s="85">
        <v>71879894</v>
      </c>
      <c r="E319" s="85">
        <v>71919171</v>
      </c>
      <c r="F319" s="85">
        <v>83</v>
      </c>
      <c r="G319" s="85">
        <v>5.9263000000000003</v>
      </c>
      <c r="H319" s="85" t="s">
        <v>5514</v>
      </c>
    </row>
    <row r="320" spans="1:8">
      <c r="A320" s="85" t="s">
        <v>5515</v>
      </c>
      <c r="B320" s="85" t="s">
        <v>4261</v>
      </c>
      <c r="C320" s="85">
        <v>16</v>
      </c>
      <c r="D320" s="85">
        <v>71879899</v>
      </c>
      <c r="E320" s="85">
        <v>71962913</v>
      </c>
      <c r="F320" s="85">
        <v>201</v>
      </c>
      <c r="G320" s="85">
        <v>5.7190000000000003</v>
      </c>
      <c r="H320" s="85" t="s">
        <v>5516</v>
      </c>
    </row>
    <row r="321" spans="1:8">
      <c r="A321" s="85" t="s">
        <v>5517</v>
      </c>
      <c r="B321" s="85" t="s">
        <v>4262</v>
      </c>
      <c r="C321" s="85">
        <v>16</v>
      </c>
      <c r="D321" s="85">
        <v>71893583</v>
      </c>
      <c r="E321" s="85">
        <v>71929239</v>
      </c>
      <c r="F321" s="85">
        <v>76</v>
      </c>
      <c r="G321" s="85">
        <v>5.6340000000000003</v>
      </c>
      <c r="H321" s="85" t="s">
        <v>5518</v>
      </c>
    </row>
    <row r="322" spans="1:8">
      <c r="A322" s="85" t="s">
        <v>5519</v>
      </c>
      <c r="B322" s="85" t="s">
        <v>4280</v>
      </c>
      <c r="C322" s="85">
        <v>16</v>
      </c>
      <c r="D322" s="85">
        <v>76311176</v>
      </c>
      <c r="E322" s="85">
        <v>76593135</v>
      </c>
      <c r="F322" s="85">
        <v>1343</v>
      </c>
      <c r="G322" s="85">
        <v>5.6540999999999997</v>
      </c>
      <c r="H322" s="85" t="s">
        <v>5520</v>
      </c>
    </row>
    <row r="323" spans="1:8">
      <c r="A323" s="85" t="s">
        <v>5521</v>
      </c>
      <c r="B323" s="85" t="s">
        <v>5522</v>
      </c>
      <c r="C323" s="85">
        <v>16</v>
      </c>
      <c r="D323" s="85">
        <v>82660408</v>
      </c>
      <c r="E323" s="85">
        <v>83830204</v>
      </c>
      <c r="F323" s="85">
        <v>7556</v>
      </c>
      <c r="G323" s="85">
        <v>7.0178000000000003</v>
      </c>
      <c r="H323" s="85" t="s">
        <v>5523</v>
      </c>
    </row>
    <row r="324" spans="1:8">
      <c r="A324" s="85" t="s">
        <v>5524</v>
      </c>
      <c r="B324" s="85" t="s">
        <v>4302</v>
      </c>
      <c r="C324" s="85">
        <v>16</v>
      </c>
      <c r="D324" s="85">
        <v>89642176</v>
      </c>
      <c r="E324" s="85">
        <v>89663654</v>
      </c>
      <c r="F324" s="85">
        <v>89</v>
      </c>
      <c r="G324" s="85">
        <v>4.7309999999999999</v>
      </c>
      <c r="H324" s="85" t="s">
        <v>5525</v>
      </c>
    </row>
    <row r="325" spans="1:8">
      <c r="A325" s="85" t="s">
        <v>5526</v>
      </c>
      <c r="B325" s="85" t="s">
        <v>5527</v>
      </c>
      <c r="C325" s="85">
        <v>17</v>
      </c>
      <c r="D325" s="85">
        <v>2240792</v>
      </c>
      <c r="E325" s="85">
        <v>2284352</v>
      </c>
      <c r="F325" s="85">
        <v>172</v>
      </c>
      <c r="G325" s="85">
        <v>4.609</v>
      </c>
      <c r="H325" s="85" t="s">
        <v>5528</v>
      </c>
    </row>
    <row r="326" spans="1:8">
      <c r="A326" s="85" t="s">
        <v>5529</v>
      </c>
      <c r="B326" s="85" t="s">
        <v>4326</v>
      </c>
      <c r="C326" s="85">
        <v>17</v>
      </c>
      <c r="D326" s="85">
        <v>38077294</v>
      </c>
      <c r="E326" s="85">
        <v>38083854</v>
      </c>
      <c r="F326" s="85">
        <v>15</v>
      </c>
      <c r="G326" s="85">
        <v>5.5465999999999998</v>
      </c>
      <c r="H326" s="85" t="s">
        <v>5530</v>
      </c>
    </row>
    <row r="327" spans="1:8">
      <c r="A327" s="85" t="s">
        <v>5531</v>
      </c>
      <c r="B327" s="85" t="s">
        <v>4430</v>
      </c>
      <c r="C327" s="85">
        <v>17</v>
      </c>
      <c r="D327" s="85">
        <v>43471275</v>
      </c>
      <c r="E327" s="85">
        <v>43511787</v>
      </c>
      <c r="F327" s="85">
        <v>113</v>
      </c>
      <c r="G327" s="85">
        <v>6.1093999999999999</v>
      </c>
      <c r="H327" s="85" t="s">
        <v>4946</v>
      </c>
    </row>
    <row r="328" spans="1:8">
      <c r="A328" s="85" t="s">
        <v>5532</v>
      </c>
      <c r="B328" s="85" t="s">
        <v>4431</v>
      </c>
      <c r="C328" s="85">
        <v>17</v>
      </c>
      <c r="D328" s="85">
        <v>43513266</v>
      </c>
      <c r="E328" s="85">
        <v>43568115</v>
      </c>
      <c r="F328" s="85">
        <v>101</v>
      </c>
      <c r="G328" s="85">
        <v>6.1093999999999999</v>
      </c>
      <c r="H328" s="85" t="s">
        <v>4946</v>
      </c>
    </row>
    <row r="329" spans="1:8">
      <c r="A329" s="85" t="s">
        <v>5533</v>
      </c>
      <c r="B329" s="85" t="s">
        <v>4432</v>
      </c>
      <c r="C329" s="85">
        <v>17</v>
      </c>
      <c r="D329" s="85">
        <v>43699267</v>
      </c>
      <c r="E329" s="85">
        <v>43913194</v>
      </c>
      <c r="F329" s="85">
        <v>1043</v>
      </c>
      <c r="G329" s="85">
        <v>7.7126000000000001</v>
      </c>
      <c r="H329" s="85" t="s">
        <v>5534</v>
      </c>
    </row>
    <row r="330" spans="1:8">
      <c r="A330" s="85" t="s">
        <v>5535</v>
      </c>
      <c r="B330" s="85" t="s">
        <v>4433</v>
      </c>
      <c r="C330" s="85">
        <v>17</v>
      </c>
      <c r="D330" s="85">
        <v>43922256</v>
      </c>
      <c r="E330" s="85">
        <v>43924438</v>
      </c>
      <c r="F330" s="85">
        <v>19</v>
      </c>
      <c r="G330" s="85">
        <v>7.6749999999999998</v>
      </c>
      <c r="H330" s="85" t="s">
        <v>5536</v>
      </c>
    </row>
    <row r="331" spans="1:8">
      <c r="A331" s="85" t="s">
        <v>5537</v>
      </c>
      <c r="B331" s="85" t="s">
        <v>4434</v>
      </c>
      <c r="C331" s="85">
        <v>17</v>
      </c>
      <c r="D331" s="85">
        <v>43971748</v>
      </c>
      <c r="E331" s="85">
        <v>44105700</v>
      </c>
      <c r="F331" s="85">
        <v>734</v>
      </c>
      <c r="G331" s="85">
        <v>7.3293999999999997</v>
      </c>
      <c r="H331" s="85" t="s">
        <v>5538</v>
      </c>
    </row>
    <row r="332" spans="1:8">
      <c r="A332" s="85" t="s">
        <v>5539</v>
      </c>
      <c r="B332" s="85" t="s">
        <v>4435</v>
      </c>
      <c r="C332" s="85">
        <v>17</v>
      </c>
      <c r="D332" s="85">
        <v>44076616</v>
      </c>
      <c r="E332" s="85">
        <v>44077060</v>
      </c>
      <c r="F332" s="85">
        <v>1</v>
      </c>
      <c r="G332" s="85">
        <v>9.6725999999999992</v>
      </c>
      <c r="H332" s="85" t="s">
        <v>5540</v>
      </c>
    </row>
    <row r="333" spans="1:8">
      <c r="A333" s="85" t="s">
        <v>5541</v>
      </c>
      <c r="B333" s="85" t="s">
        <v>4436</v>
      </c>
      <c r="C333" s="85">
        <v>17</v>
      </c>
      <c r="D333" s="85">
        <v>44107282</v>
      </c>
      <c r="E333" s="85">
        <v>44302733</v>
      </c>
      <c r="F333" s="85">
        <v>573</v>
      </c>
      <c r="G333" s="85">
        <v>7.5458999999999996</v>
      </c>
      <c r="H333" s="85" t="s">
        <v>5542</v>
      </c>
    </row>
    <row r="334" spans="1:8">
      <c r="A334" s="85" t="s">
        <v>5543</v>
      </c>
      <c r="B334" s="85" t="s">
        <v>4437</v>
      </c>
      <c r="C334" s="85">
        <v>17</v>
      </c>
      <c r="D334" s="85">
        <v>44352150</v>
      </c>
      <c r="E334" s="85">
        <v>44439130</v>
      </c>
      <c r="F334" s="85">
        <v>16</v>
      </c>
      <c r="G334" s="85">
        <v>7.7558999999999996</v>
      </c>
      <c r="H334" s="85" t="s">
        <v>5544</v>
      </c>
    </row>
    <row r="335" spans="1:8">
      <c r="A335" s="85" t="s">
        <v>5545</v>
      </c>
      <c r="B335" s="85" t="s">
        <v>4441</v>
      </c>
      <c r="C335" s="85">
        <v>17</v>
      </c>
      <c r="D335" s="85">
        <v>44668035</v>
      </c>
      <c r="E335" s="85">
        <v>44834830</v>
      </c>
      <c r="F335" s="85">
        <v>89</v>
      </c>
      <c r="G335" s="85">
        <v>7.8482000000000003</v>
      </c>
      <c r="H335" s="85" t="s">
        <v>5546</v>
      </c>
    </row>
    <row r="336" spans="1:8">
      <c r="A336" s="85" t="s">
        <v>5547</v>
      </c>
      <c r="B336" s="85" t="s">
        <v>4442</v>
      </c>
      <c r="C336" s="85">
        <v>17</v>
      </c>
      <c r="D336" s="85">
        <v>44839872</v>
      </c>
      <c r="E336" s="85">
        <v>44910520</v>
      </c>
      <c r="F336" s="85">
        <v>157</v>
      </c>
      <c r="G336" s="85">
        <v>6.1093999999999999</v>
      </c>
      <c r="H336" s="85" t="s">
        <v>4946</v>
      </c>
    </row>
    <row r="337" spans="1:8">
      <c r="A337" s="85" t="s">
        <v>5548</v>
      </c>
      <c r="B337" s="85" t="s">
        <v>4477</v>
      </c>
      <c r="C337" s="85">
        <v>17</v>
      </c>
      <c r="D337" s="85">
        <v>56422539</v>
      </c>
      <c r="E337" s="85">
        <v>56430454</v>
      </c>
      <c r="F337" s="85">
        <v>26</v>
      </c>
      <c r="G337" s="85">
        <v>4.6113</v>
      </c>
      <c r="H337" s="85" t="s">
        <v>5549</v>
      </c>
    </row>
    <row r="338" spans="1:8">
      <c r="A338" s="85" t="s">
        <v>5550</v>
      </c>
      <c r="B338" s="85" t="s">
        <v>4478</v>
      </c>
      <c r="C338" s="85">
        <v>17</v>
      </c>
      <c r="D338" s="85">
        <v>56429861</v>
      </c>
      <c r="E338" s="85">
        <v>56494956</v>
      </c>
      <c r="F338" s="85">
        <v>141</v>
      </c>
      <c r="G338" s="85">
        <v>4.8480999999999996</v>
      </c>
      <c r="H338" s="85" t="s">
        <v>5551</v>
      </c>
    </row>
    <row r="339" spans="1:8">
      <c r="A339" s="85" t="s">
        <v>5552</v>
      </c>
      <c r="B339" s="85" t="s">
        <v>4481</v>
      </c>
      <c r="C339" s="85">
        <v>17</v>
      </c>
      <c r="D339" s="85">
        <v>56597611</v>
      </c>
      <c r="E339" s="85">
        <v>56618179</v>
      </c>
      <c r="F339" s="85">
        <v>49</v>
      </c>
      <c r="G339" s="85">
        <v>5.4240000000000004</v>
      </c>
      <c r="H339" s="85" t="s">
        <v>5553</v>
      </c>
    </row>
    <row r="340" spans="1:8">
      <c r="A340" s="85" t="s">
        <v>5554</v>
      </c>
      <c r="B340" s="85" t="s">
        <v>4483</v>
      </c>
      <c r="C340" s="85">
        <v>17</v>
      </c>
      <c r="D340" s="85">
        <v>56634039</v>
      </c>
      <c r="E340" s="85">
        <v>56769416</v>
      </c>
      <c r="F340" s="85">
        <v>361</v>
      </c>
      <c r="G340" s="85">
        <v>4.5654000000000003</v>
      </c>
      <c r="H340" s="85" t="s">
        <v>5555</v>
      </c>
    </row>
    <row r="341" spans="1:8">
      <c r="A341" s="85" t="s">
        <v>5556</v>
      </c>
      <c r="B341" s="85" t="s">
        <v>4485</v>
      </c>
      <c r="C341" s="85">
        <v>17</v>
      </c>
      <c r="D341" s="85">
        <v>56833230</v>
      </c>
      <c r="E341" s="85">
        <v>57058983</v>
      </c>
      <c r="F341" s="85">
        <v>452</v>
      </c>
      <c r="G341" s="85">
        <v>5.2946</v>
      </c>
      <c r="H341" s="85" t="s">
        <v>5557</v>
      </c>
    </row>
    <row r="342" spans="1:8">
      <c r="A342" s="85" t="s">
        <v>5558</v>
      </c>
      <c r="B342" s="85" t="s">
        <v>4486</v>
      </c>
      <c r="C342" s="85">
        <v>17</v>
      </c>
      <c r="D342" s="85">
        <v>57059999</v>
      </c>
      <c r="E342" s="85">
        <v>57184282</v>
      </c>
      <c r="F342" s="85">
        <v>266</v>
      </c>
      <c r="G342" s="85">
        <v>4.8486000000000002</v>
      </c>
      <c r="H342" s="85" t="s">
        <v>5559</v>
      </c>
    </row>
    <row r="343" spans="1:8">
      <c r="A343" s="85" t="s">
        <v>5560</v>
      </c>
      <c r="B343" s="85" t="s">
        <v>4487</v>
      </c>
      <c r="C343" s="85">
        <v>17</v>
      </c>
      <c r="D343" s="85">
        <v>57187312</v>
      </c>
      <c r="E343" s="85">
        <v>57232630</v>
      </c>
      <c r="F343" s="85">
        <v>70</v>
      </c>
      <c r="G343" s="85">
        <v>4.9096000000000002</v>
      </c>
      <c r="H343" s="85" t="s">
        <v>5561</v>
      </c>
    </row>
    <row r="344" spans="1:8">
      <c r="A344" s="85" t="s">
        <v>5562</v>
      </c>
      <c r="B344" s="85" t="s">
        <v>5563</v>
      </c>
      <c r="C344" s="85">
        <v>17</v>
      </c>
      <c r="D344" s="85">
        <v>79845713</v>
      </c>
      <c r="E344" s="85">
        <v>79849462</v>
      </c>
      <c r="F344" s="85">
        <v>2</v>
      </c>
      <c r="G344" s="85">
        <v>4.9093999999999998</v>
      </c>
      <c r="H344" s="85" t="s">
        <v>5564</v>
      </c>
    </row>
    <row r="345" spans="1:8">
      <c r="A345" s="85" t="s">
        <v>5565</v>
      </c>
      <c r="B345" s="85" t="s">
        <v>4512</v>
      </c>
      <c r="C345" s="85">
        <v>18</v>
      </c>
      <c r="D345" s="85">
        <v>25530930</v>
      </c>
      <c r="E345" s="85">
        <v>25757410</v>
      </c>
      <c r="F345" s="85">
        <v>551</v>
      </c>
      <c r="G345" s="85">
        <v>5.2975000000000003</v>
      </c>
      <c r="H345" s="85" t="s">
        <v>5566</v>
      </c>
    </row>
    <row r="346" spans="1:8">
      <c r="A346" s="85" t="s">
        <v>5567</v>
      </c>
      <c r="B346" s="85" t="s">
        <v>4527</v>
      </c>
      <c r="C346" s="85">
        <v>18</v>
      </c>
      <c r="D346" s="85">
        <v>31158579</v>
      </c>
      <c r="E346" s="85">
        <v>31331156</v>
      </c>
      <c r="F346" s="85">
        <v>495</v>
      </c>
      <c r="G346" s="85">
        <v>6.0125000000000002</v>
      </c>
      <c r="H346" s="85" t="s">
        <v>5568</v>
      </c>
    </row>
    <row r="347" spans="1:8">
      <c r="A347" s="85" t="s">
        <v>5569</v>
      </c>
      <c r="B347" s="85" t="s">
        <v>4533</v>
      </c>
      <c r="C347" s="85">
        <v>18</v>
      </c>
      <c r="D347" s="85">
        <v>34823010</v>
      </c>
      <c r="E347" s="85">
        <v>35146000</v>
      </c>
      <c r="F347" s="85">
        <v>1018</v>
      </c>
      <c r="G347" s="85">
        <v>5.4753999999999996</v>
      </c>
      <c r="H347" s="85" t="s">
        <v>5570</v>
      </c>
    </row>
    <row r="348" spans="1:8">
      <c r="A348" s="85" t="s">
        <v>5571</v>
      </c>
      <c r="B348" s="85" t="s">
        <v>5572</v>
      </c>
      <c r="C348" s="85">
        <v>18</v>
      </c>
      <c r="D348" s="85">
        <v>40323192</v>
      </c>
      <c r="E348" s="85">
        <v>40695657</v>
      </c>
      <c r="F348" s="85">
        <v>1075</v>
      </c>
      <c r="G348" s="85">
        <v>4.9229000000000003</v>
      </c>
      <c r="H348" s="85" t="s">
        <v>5573</v>
      </c>
    </row>
    <row r="349" spans="1:8">
      <c r="A349" s="85" t="s">
        <v>5574</v>
      </c>
      <c r="B349" s="85" t="s">
        <v>4545</v>
      </c>
      <c r="C349" s="85">
        <v>18</v>
      </c>
      <c r="D349" s="85">
        <v>49866542</v>
      </c>
      <c r="E349" s="85">
        <v>51057784</v>
      </c>
      <c r="F349" s="85">
        <v>5202</v>
      </c>
      <c r="G349" s="85">
        <v>7.4291999999999998</v>
      </c>
      <c r="H349" s="85" t="s">
        <v>5575</v>
      </c>
    </row>
    <row r="350" spans="1:8">
      <c r="A350" s="85" t="s">
        <v>5576</v>
      </c>
      <c r="B350" s="85" t="s">
        <v>4555</v>
      </c>
      <c r="C350" s="85">
        <v>18</v>
      </c>
      <c r="D350" s="85">
        <v>52889562</v>
      </c>
      <c r="E350" s="85">
        <v>53332018</v>
      </c>
      <c r="F350" s="85">
        <v>881</v>
      </c>
      <c r="G350" s="85">
        <v>5.9461000000000004</v>
      </c>
      <c r="H350" s="85" t="s">
        <v>5577</v>
      </c>
    </row>
    <row r="351" spans="1:8">
      <c r="A351" s="85" t="s">
        <v>5578</v>
      </c>
      <c r="B351" s="85" t="s">
        <v>4640</v>
      </c>
      <c r="C351" s="85">
        <v>19</v>
      </c>
      <c r="D351" s="85">
        <v>13209847</v>
      </c>
      <c r="E351" s="85">
        <v>13213975</v>
      </c>
      <c r="F351" s="85">
        <v>17</v>
      </c>
      <c r="G351" s="85">
        <v>4.7412999999999998</v>
      </c>
      <c r="H351" s="85" t="s">
        <v>5579</v>
      </c>
    </row>
    <row r="352" spans="1:8">
      <c r="A352" s="85" t="s">
        <v>5580</v>
      </c>
      <c r="B352" s="85" t="s">
        <v>5581</v>
      </c>
      <c r="C352" s="85">
        <v>19</v>
      </c>
      <c r="D352" s="85">
        <v>18303992</v>
      </c>
      <c r="E352" s="85">
        <v>18307758</v>
      </c>
      <c r="F352" s="85">
        <v>11</v>
      </c>
      <c r="G352" s="85">
        <v>4.5808</v>
      </c>
      <c r="H352" s="85" t="s">
        <v>5582</v>
      </c>
    </row>
    <row r="353" spans="1:8">
      <c r="A353" s="85" t="s">
        <v>5583</v>
      </c>
      <c r="B353" s="85" t="s">
        <v>5584</v>
      </c>
      <c r="C353" s="85">
        <v>19</v>
      </c>
      <c r="D353" s="85">
        <v>18307594</v>
      </c>
      <c r="E353" s="85">
        <v>18314884</v>
      </c>
      <c r="F353" s="85">
        <v>19</v>
      </c>
      <c r="G353" s="85">
        <v>4.7538</v>
      </c>
      <c r="H353" s="85" t="s">
        <v>5585</v>
      </c>
    </row>
    <row r="354" spans="1:8">
      <c r="A354" s="85" t="s">
        <v>5586</v>
      </c>
      <c r="B354" s="85" t="s">
        <v>5587</v>
      </c>
      <c r="C354" s="85">
        <v>19</v>
      </c>
      <c r="D354" s="85">
        <v>18318771</v>
      </c>
      <c r="E354" s="85">
        <v>18366229</v>
      </c>
      <c r="F354" s="85">
        <v>144</v>
      </c>
      <c r="G354" s="85">
        <v>4.7013999999999996</v>
      </c>
      <c r="H354" s="85" t="s">
        <v>5588</v>
      </c>
    </row>
    <row r="355" spans="1:8">
      <c r="A355" s="85" t="s">
        <v>5589</v>
      </c>
      <c r="B355" s="85" t="s">
        <v>4653</v>
      </c>
      <c r="C355" s="85">
        <v>20</v>
      </c>
      <c r="D355" s="85">
        <v>3088219</v>
      </c>
      <c r="E355" s="85">
        <v>3140842</v>
      </c>
      <c r="F355" s="85">
        <v>150</v>
      </c>
      <c r="G355" s="85">
        <v>6.2808000000000002</v>
      </c>
      <c r="H355" s="85" t="s">
        <v>5590</v>
      </c>
    </row>
    <row r="356" spans="1:8">
      <c r="A356" s="85" t="s">
        <v>5591</v>
      </c>
      <c r="B356" s="85" t="s">
        <v>4654</v>
      </c>
      <c r="C356" s="85">
        <v>20</v>
      </c>
      <c r="D356" s="85">
        <v>3127165</v>
      </c>
      <c r="E356" s="85">
        <v>3140543</v>
      </c>
      <c r="F356" s="85">
        <v>37</v>
      </c>
      <c r="G356" s="85">
        <v>4.8287000000000004</v>
      </c>
      <c r="H356" s="85" t="s">
        <v>5592</v>
      </c>
    </row>
    <row r="357" spans="1:8">
      <c r="A357" s="85" t="s">
        <v>5593</v>
      </c>
      <c r="B357" s="85" t="s">
        <v>4655</v>
      </c>
      <c r="C357" s="85">
        <v>20</v>
      </c>
      <c r="D357" s="85">
        <v>3143263</v>
      </c>
      <c r="E357" s="85">
        <v>3154192</v>
      </c>
      <c r="F357" s="85">
        <v>43</v>
      </c>
      <c r="G357" s="85">
        <v>4.7473000000000001</v>
      </c>
      <c r="H357" s="85" t="s">
        <v>5594</v>
      </c>
    </row>
    <row r="358" spans="1:8">
      <c r="A358" s="85" t="s">
        <v>5595</v>
      </c>
      <c r="B358" s="85" t="s">
        <v>4677</v>
      </c>
      <c r="C358" s="85">
        <v>20</v>
      </c>
      <c r="D358" s="85">
        <v>32951041</v>
      </c>
      <c r="E358" s="85">
        <v>33099198</v>
      </c>
      <c r="F358" s="85">
        <v>252</v>
      </c>
      <c r="G358" s="85">
        <v>4.8121</v>
      </c>
      <c r="H358" s="85" t="s">
        <v>5596</v>
      </c>
    </row>
    <row r="359" spans="1:8">
      <c r="A359" s="85" t="s">
        <v>5597</v>
      </c>
      <c r="B359" s="85" t="s">
        <v>4678</v>
      </c>
      <c r="C359" s="85">
        <v>20</v>
      </c>
      <c r="D359" s="85">
        <v>33104214</v>
      </c>
      <c r="E359" s="85">
        <v>33128762</v>
      </c>
      <c r="F359" s="85">
        <v>37</v>
      </c>
      <c r="G359" s="85">
        <v>4.9458000000000002</v>
      </c>
      <c r="H359" s="85" t="s">
        <v>5598</v>
      </c>
    </row>
    <row r="360" spans="1:8">
      <c r="A360" s="85" t="s">
        <v>5599</v>
      </c>
      <c r="B360" s="85" t="s">
        <v>4679</v>
      </c>
      <c r="C360" s="85">
        <v>20</v>
      </c>
      <c r="D360" s="85">
        <v>33134658</v>
      </c>
      <c r="E360" s="85">
        <v>33148149</v>
      </c>
      <c r="F360" s="85">
        <v>25</v>
      </c>
      <c r="G360" s="85">
        <v>4.9085000000000001</v>
      </c>
      <c r="H360" s="85" t="s">
        <v>5600</v>
      </c>
    </row>
    <row r="361" spans="1:8">
      <c r="A361" s="85" t="s">
        <v>5601</v>
      </c>
      <c r="B361" s="85" t="s">
        <v>4680</v>
      </c>
      <c r="C361" s="85">
        <v>20</v>
      </c>
      <c r="D361" s="85">
        <v>33148346</v>
      </c>
      <c r="E361" s="85">
        <v>33264910</v>
      </c>
      <c r="F361" s="85">
        <v>200</v>
      </c>
      <c r="G361" s="85">
        <v>4.5989000000000004</v>
      </c>
      <c r="H361" s="85" t="s">
        <v>5602</v>
      </c>
    </row>
    <row r="362" spans="1:8">
      <c r="A362" s="85" t="s">
        <v>5603</v>
      </c>
      <c r="B362" s="85" t="s">
        <v>4681</v>
      </c>
      <c r="C362" s="85">
        <v>20</v>
      </c>
      <c r="D362" s="85">
        <v>33284722</v>
      </c>
      <c r="E362" s="85">
        <v>33413452</v>
      </c>
      <c r="F362" s="85">
        <v>261</v>
      </c>
      <c r="G362" s="85">
        <v>4.9623999999999997</v>
      </c>
      <c r="H362" s="85" t="s">
        <v>5604</v>
      </c>
    </row>
    <row r="363" spans="1:8">
      <c r="A363" s="85" t="s">
        <v>5605</v>
      </c>
      <c r="B363" s="85" t="s">
        <v>4682</v>
      </c>
      <c r="C363" s="85">
        <v>20</v>
      </c>
      <c r="D363" s="85">
        <v>33292094</v>
      </c>
      <c r="E363" s="85">
        <v>33301243</v>
      </c>
      <c r="F363" s="85">
        <v>14</v>
      </c>
      <c r="G363" s="85">
        <v>5.0865</v>
      </c>
      <c r="H363" s="85" t="s">
        <v>5606</v>
      </c>
    </row>
    <row r="364" spans="1:8">
      <c r="A364" s="85" t="s">
        <v>5607</v>
      </c>
      <c r="B364" s="85" t="s">
        <v>4683</v>
      </c>
      <c r="C364" s="85">
        <v>20</v>
      </c>
      <c r="D364" s="85">
        <v>33432523</v>
      </c>
      <c r="E364" s="85">
        <v>33460663</v>
      </c>
      <c r="F364" s="85">
        <v>62</v>
      </c>
      <c r="G364" s="85">
        <v>4.6950000000000003</v>
      </c>
      <c r="H364" s="85" t="s">
        <v>5608</v>
      </c>
    </row>
    <row r="365" spans="1:8">
      <c r="A365" s="85" t="s">
        <v>5609</v>
      </c>
      <c r="B365" s="85" t="s">
        <v>4688</v>
      </c>
      <c r="C365" s="85">
        <v>20</v>
      </c>
      <c r="D365" s="85">
        <v>33703167</v>
      </c>
      <c r="E365" s="85">
        <v>33865928</v>
      </c>
      <c r="F365" s="85">
        <v>427</v>
      </c>
      <c r="G365" s="85">
        <v>4.7117000000000004</v>
      </c>
      <c r="H365" s="85" t="s">
        <v>5610</v>
      </c>
    </row>
    <row r="366" spans="1:8">
      <c r="A366" s="85" t="s">
        <v>5611</v>
      </c>
      <c r="B366" s="85" t="s">
        <v>4724</v>
      </c>
      <c r="C366" s="85">
        <v>20</v>
      </c>
      <c r="D366" s="85">
        <v>43595115</v>
      </c>
      <c r="E366" s="85">
        <v>43708600</v>
      </c>
      <c r="F366" s="85">
        <v>253</v>
      </c>
      <c r="G366" s="85">
        <v>5.2507000000000001</v>
      </c>
      <c r="H366" s="85" t="s">
        <v>5612</v>
      </c>
    </row>
    <row r="367" spans="1:8">
      <c r="A367" s="85" t="s">
        <v>5613</v>
      </c>
      <c r="B367" s="85" t="s">
        <v>4771</v>
      </c>
      <c r="C367" s="85">
        <v>20</v>
      </c>
      <c r="D367" s="85">
        <v>58152564</v>
      </c>
      <c r="E367" s="85">
        <v>58422766</v>
      </c>
      <c r="F367" s="85">
        <v>1084</v>
      </c>
      <c r="G367" s="85">
        <v>5.0575000000000001</v>
      </c>
      <c r="H367" s="85" t="s">
        <v>5614</v>
      </c>
    </row>
    <row r="368" spans="1:8">
      <c r="A368" s="85" t="s">
        <v>5615</v>
      </c>
      <c r="B368" s="85" t="s">
        <v>4777</v>
      </c>
      <c r="C368" s="85">
        <v>20</v>
      </c>
      <c r="D368" s="85">
        <v>59827482</v>
      </c>
      <c r="E368" s="85">
        <v>60515673</v>
      </c>
      <c r="F368" s="85">
        <v>3494</v>
      </c>
      <c r="G368" s="85">
        <v>5.4330999999999996</v>
      </c>
      <c r="H368" s="85" t="s">
        <v>5616</v>
      </c>
    </row>
    <row r="369" spans="1:8">
      <c r="A369" s="85" t="s">
        <v>5617</v>
      </c>
      <c r="B369" s="85" t="s">
        <v>5618</v>
      </c>
      <c r="C369" s="85">
        <v>22</v>
      </c>
      <c r="D369" s="85">
        <v>30279144</v>
      </c>
      <c r="E369" s="85">
        <v>30426855</v>
      </c>
      <c r="F369" s="85">
        <v>408</v>
      </c>
      <c r="G369" s="85">
        <v>4.7024999999999997</v>
      </c>
      <c r="H369" s="85" t="s">
        <v>5619</v>
      </c>
    </row>
    <row r="370" spans="1:8">
      <c r="A370" s="85" t="s">
        <v>5620</v>
      </c>
      <c r="B370" s="85" t="s">
        <v>4791</v>
      </c>
      <c r="C370" s="85">
        <v>22</v>
      </c>
      <c r="D370" s="85">
        <v>33558212</v>
      </c>
      <c r="E370" s="85">
        <v>34318829</v>
      </c>
      <c r="F370" s="85">
        <v>3068</v>
      </c>
      <c r="G370" s="85">
        <v>4.657</v>
      </c>
      <c r="H370" s="85" t="s">
        <v>5621</v>
      </c>
    </row>
    <row r="371" spans="1:8">
      <c r="A371" s="85" t="s">
        <v>5622</v>
      </c>
      <c r="B371" s="85" t="s">
        <v>4800</v>
      </c>
      <c r="C371" s="85">
        <v>22</v>
      </c>
      <c r="D371" s="85">
        <v>50639408</v>
      </c>
      <c r="E371" s="85">
        <v>50656045</v>
      </c>
      <c r="F371" s="85">
        <v>76</v>
      </c>
      <c r="G371" s="85">
        <v>4.7164999999999999</v>
      </c>
      <c r="H371" s="85" t="s">
        <v>5623</v>
      </c>
    </row>
    <row r="372" spans="1:8">
      <c r="A372" s="62"/>
      <c r="B372" s="62"/>
      <c r="C372" s="62"/>
      <c r="D372" s="62"/>
      <c r="E372" s="62"/>
      <c r="F372" s="62"/>
      <c r="G372" s="62"/>
      <c r="H372" s="62"/>
    </row>
    <row r="373" spans="1:8">
      <c r="A373" s="61" t="s">
        <v>5624</v>
      </c>
      <c r="B373" s="85"/>
      <c r="C373" s="85"/>
      <c r="D373" s="85"/>
      <c r="E373" s="85"/>
      <c r="F373" s="85"/>
      <c r="G373" s="85"/>
      <c r="H373" s="85"/>
    </row>
  </sheetData>
  <mergeCells count="1">
    <mergeCell ref="A1:T1"/>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8"/>
  <sheetViews>
    <sheetView zoomScaleNormal="100" workbookViewId="0">
      <selection activeCell="C17" sqref="C17"/>
    </sheetView>
  </sheetViews>
  <sheetFormatPr defaultColWidth="10.85546875" defaultRowHeight="15"/>
  <cols>
    <col min="1" max="1" width="20.28515625" customWidth="1"/>
    <col min="2" max="2" width="19.140625" customWidth="1"/>
    <col min="3" max="3" width="17" customWidth="1"/>
    <col min="4" max="4" width="18" customWidth="1"/>
    <col min="5" max="5" width="54.85546875" customWidth="1"/>
  </cols>
  <sheetData>
    <row r="1" spans="1:5" ht="15.75" customHeight="1">
      <c r="A1" s="86" t="s">
        <v>1</v>
      </c>
      <c r="B1" s="85"/>
      <c r="C1" s="85"/>
      <c r="D1" s="85"/>
      <c r="E1" s="85"/>
    </row>
    <row r="2" spans="1:5" ht="15.75" customHeight="1">
      <c r="A2" s="14"/>
      <c r="B2" s="14"/>
      <c r="C2" s="14"/>
      <c r="D2" s="14"/>
      <c r="E2" s="14"/>
    </row>
    <row r="3" spans="1:5" ht="27" customHeight="1">
      <c r="A3" s="3" t="s">
        <v>196</v>
      </c>
      <c r="B3" s="3" t="s">
        <v>197</v>
      </c>
      <c r="C3" s="159" t="s">
        <v>198</v>
      </c>
      <c r="D3" s="159" t="s">
        <v>199</v>
      </c>
      <c r="E3" s="159" t="s">
        <v>200</v>
      </c>
    </row>
    <row r="4" spans="1:5" ht="15.75" customHeight="1">
      <c r="A4" s="163">
        <v>1958</v>
      </c>
      <c r="B4" s="1" t="s">
        <v>201</v>
      </c>
      <c r="C4" s="1" t="s">
        <v>202</v>
      </c>
      <c r="D4" s="1" t="s">
        <v>203</v>
      </c>
      <c r="E4" s="1" t="s">
        <v>204</v>
      </c>
    </row>
    <row r="5" spans="1:5">
      <c r="A5" s="163" t="s">
        <v>63</v>
      </c>
      <c r="B5" s="1" t="s">
        <v>201</v>
      </c>
      <c r="C5" s="1" t="s">
        <v>202</v>
      </c>
      <c r="D5" s="1" t="s">
        <v>205</v>
      </c>
      <c r="E5" s="1" t="s">
        <v>206</v>
      </c>
    </row>
    <row r="6" spans="1:5">
      <c r="A6" s="163" t="s">
        <v>68</v>
      </c>
      <c r="B6" s="1" t="s">
        <v>57</v>
      </c>
      <c r="C6" s="1" t="s">
        <v>202</v>
      </c>
      <c r="D6" s="1" t="s">
        <v>205</v>
      </c>
      <c r="E6" s="1" t="s">
        <v>207</v>
      </c>
    </row>
    <row r="7" spans="1:5">
      <c r="A7" s="163" t="s">
        <v>71</v>
      </c>
      <c r="B7" s="1" t="s">
        <v>201</v>
      </c>
      <c r="C7" s="1" t="s">
        <v>202</v>
      </c>
      <c r="D7" s="1" t="s">
        <v>205</v>
      </c>
      <c r="E7" s="1" t="s">
        <v>208</v>
      </c>
    </row>
    <row r="8" spans="1:5">
      <c r="A8" s="163" t="s">
        <v>73</v>
      </c>
      <c r="B8" s="1" t="s">
        <v>56</v>
      </c>
      <c r="C8" s="1" t="s">
        <v>202</v>
      </c>
      <c r="D8" s="1" t="s">
        <v>205</v>
      </c>
      <c r="E8" s="1" t="s">
        <v>209</v>
      </c>
    </row>
    <row r="9" spans="1:5">
      <c r="A9" s="163" t="s">
        <v>77</v>
      </c>
      <c r="B9" s="1" t="s">
        <v>56</v>
      </c>
      <c r="C9" s="1" t="s">
        <v>202</v>
      </c>
      <c r="D9" s="1" t="s">
        <v>205</v>
      </c>
      <c r="E9" s="1" t="s">
        <v>210</v>
      </c>
    </row>
    <row r="10" spans="1:5">
      <c r="A10" s="163" t="s">
        <v>80</v>
      </c>
      <c r="B10" s="1" t="s">
        <v>57</v>
      </c>
      <c r="C10" s="1" t="s">
        <v>202</v>
      </c>
      <c r="D10" s="1" t="s">
        <v>205</v>
      </c>
      <c r="E10" s="1" t="s">
        <v>211</v>
      </c>
    </row>
    <row r="11" spans="1:5">
      <c r="A11" s="163" t="s">
        <v>84</v>
      </c>
      <c r="B11" s="1" t="s">
        <v>201</v>
      </c>
      <c r="C11" s="1" t="s">
        <v>202</v>
      </c>
      <c r="D11" s="1" t="s">
        <v>203</v>
      </c>
      <c r="E11" s="1" t="s">
        <v>212</v>
      </c>
    </row>
    <row r="12" spans="1:5">
      <c r="A12" s="163" t="s">
        <v>87</v>
      </c>
      <c r="B12" s="1" t="s">
        <v>201</v>
      </c>
      <c r="C12" s="1" t="s">
        <v>202</v>
      </c>
      <c r="D12" s="1" t="s">
        <v>205</v>
      </c>
      <c r="E12" s="1" t="s">
        <v>213</v>
      </c>
    </row>
    <row r="13" spans="1:5">
      <c r="A13" s="163" t="s">
        <v>91</v>
      </c>
      <c r="B13" s="1" t="s">
        <v>56</v>
      </c>
      <c r="C13" s="1" t="s">
        <v>202</v>
      </c>
      <c r="D13" s="1" t="s">
        <v>205</v>
      </c>
      <c r="E13" s="11" t="s">
        <v>214</v>
      </c>
    </row>
    <row r="14" spans="1:5">
      <c r="A14" s="163" t="s">
        <v>95</v>
      </c>
      <c r="B14" s="1" t="s">
        <v>56</v>
      </c>
      <c r="C14" s="1" t="s">
        <v>202</v>
      </c>
      <c r="D14" s="1" t="s">
        <v>205</v>
      </c>
      <c r="E14" s="11" t="s">
        <v>215</v>
      </c>
    </row>
    <row r="15" spans="1:5">
      <c r="A15" s="163" t="s">
        <v>99</v>
      </c>
      <c r="B15" s="1" t="s">
        <v>201</v>
      </c>
      <c r="C15" s="1" t="s">
        <v>202</v>
      </c>
      <c r="D15" s="1" t="s">
        <v>203</v>
      </c>
      <c r="E15" s="1" t="s">
        <v>216</v>
      </c>
    </row>
    <row r="16" spans="1:5">
      <c r="A16" s="163" t="s">
        <v>102</v>
      </c>
      <c r="B16" s="1" t="s">
        <v>57</v>
      </c>
      <c r="C16" s="1" t="s">
        <v>202</v>
      </c>
      <c r="D16" s="1" t="s">
        <v>205</v>
      </c>
      <c r="E16" s="1" t="s">
        <v>217</v>
      </c>
    </row>
    <row r="17" spans="1:5">
      <c r="A17" s="163" t="s">
        <v>107</v>
      </c>
      <c r="B17" s="1" t="s">
        <v>58</v>
      </c>
      <c r="C17" s="1" t="s">
        <v>218</v>
      </c>
      <c r="D17" s="1" t="s">
        <v>219</v>
      </c>
      <c r="E17" s="1" t="s">
        <v>220</v>
      </c>
    </row>
    <row r="18" spans="1:5">
      <c r="A18" s="163" t="s">
        <v>111</v>
      </c>
      <c r="B18" s="1" t="s">
        <v>56</v>
      </c>
      <c r="C18" s="1" t="s">
        <v>202</v>
      </c>
      <c r="D18" s="1" t="s">
        <v>205</v>
      </c>
      <c r="E18" s="11" t="s">
        <v>221</v>
      </c>
    </row>
    <row r="19" spans="1:5">
      <c r="A19" s="163" t="s">
        <v>115</v>
      </c>
      <c r="B19" s="1" t="s">
        <v>56</v>
      </c>
      <c r="C19" s="1" t="s">
        <v>202</v>
      </c>
      <c r="D19" s="1" t="s">
        <v>205</v>
      </c>
      <c r="E19" s="11" t="s">
        <v>222</v>
      </c>
    </row>
    <row r="20" spans="1:5">
      <c r="A20" s="187" t="s">
        <v>117</v>
      </c>
      <c r="B20" s="1" t="s">
        <v>56</v>
      </c>
      <c r="C20" s="1" t="s">
        <v>202</v>
      </c>
      <c r="D20" s="1" t="s">
        <v>205</v>
      </c>
      <c r="E20" s="12" t="s">
        <v>223</v>
      </c>
    </row>
    <row r="21" spans="1:5">
      <c r="A21" s="187"/>
      <c r="B21" s="1" t="s">
        <v>57</v>
      </c>
      <c r="C21" s="1" t="s">
        <v>202</v>
      </c>
      <c r="D21" s="1" t="s">
        <v>205</v>
      </c>
      <c r="E21" s="1" t="s">
        <v>224</v>
      </c>
    </row>
    <row r="22" spans="1:5">
      <c r="A22" s="187" t="s">
        <v>121</v>
      </c>
      <c r="B22" s="1" t="s">
        <v>56</v>
      </c>
      <c r="C22" s="1" t="s">
        <v>202</v>
      </c>
      <c r="D22" s="1" t="s">
        <v>205</v>
      </c>
      <c r="E22" s="12" t="s">
        <v>223</v>
      </c>
    </row>
    <row r="23" spans="1:5">
      <c r="A23" s="187"/>
      <c r="B23" s="1" t="s">
        <v>57</v>
      </c>
      <c r="C23" s="1" t="s">
        <v>202</v>
      </c>
      <c r="D23" s="1" t="s">
        <v>205</v>
      </c>
      <c r="E23" s="1" t="s">
        <v>224</v>
      </c>
    </row>
    <row r="24" spans="1:5">
      <c r="A24" s="163" t="s">
        <v>123</v>
      </c>
      <c r="B24" s="1" t="s">
        <v>201</v>
      </c>
      <c r="C24" s="1" t="s">
        <v>202</v>
      </c>
      <c r="D24" s="1" t="s">
        <v>205</v>
      </c>
      <c r="E24" s="11" t="s">
        <v>225</v>
      </c>
    </row>
    <row r="25" spans="1:5">
      <c r="A25" s="163" t="s">
        <v>126</v>
      </c>
      <c r="B25" s="1" t="s">
        <v>56</v>
      </c>
      <c r="C25" s="1" t="s">
        <v>202</v>
      </c>
      <c r="D25" s="1" t="s">
        <v>205</v>
      </c>
      <c r="E25" s="11" t="s">
        <v>226</v>
      </c>
    </row>
    <row r="26" spans="1:5">
      <c r="A26" s="163" t="s">
        <v>128</v>
      </c>
      <c r="B26" s="1" t="s">
        <v>201</v>
      </c>
      <c r="C26" s="1" t="s">
        <v>202</v>
      </c>
      <c r="D26" s="1" t="s">
        <v>205</v>
      </c>
      <c r="E26" s="1" t="s">
        <v>227</v>
      </c>
    </row>
    <row r="27" spans="1:5">
      <c r="A27" s="163" t="s">
        <v>131</v>
      </c>
      <c r="B27" s="1" t="s">
        <v>201</v>
      </c>
      <c r="C27" s="1" t="s">
        <v>202</v>
      </c>
      <c r="D27" s="1" t="s">
        <v>205</v>
      </c>
      <c r="E27" s="11" t="s">
        <v>228</v>
      </c>
    </row>
    <row r="28" spans="1:5">
      <c r="A28" s="163" t="s">
        <v>134</v>
      </c>
      <c r="B28" s="1" t="s">
        <v>57</v>
      </c>
      <c r="C28" s="1" t="s">
        <v>202</v>
      </c>
      <c r="D28" s="1" t="s">
        <v>205</v>
      </c>
      <c r="E28" s="11" t="s">
        <v>229</v>
      </c>
    </row>
    <row r="29" spans="1:5">
      <c r="A29" s="163" t="s">
        <v>137</v>
      </c>
      <c r="B29" s="1" t="s">
        <v>201</v>
      </c>
      <c r="C29" s="1" t="s">
        <v>202</v>
      </c>
      <c r="D29" s="1" t="s">
        <v>205</v>
      </c>
      <c r="E29" s="13" t="s">
        <v>230</v>
      </c>
    </row>
    <row r="30" spans="1:5">
      <c r="A30" s="163" t="s">
        <v>231</v>
      </c>
      <c r="B30" s="1" t="s">
        <v>56</v>
      </c>
      <c r="C30" s="1" t="s">
        <v>202</v>
      </c>
      <c r="D30" s="1" t="s">
        <v>205</v>
      </c>
      <c r="E30" s="11" t="s">
        <v>232</v>
      </c>
    </row>
    <row r="31" spans="1:5">
      <c r="A31" s="163" t="s">
        <v>150</v>
      </c>
      <c r="B31" s="1" t="s">
        <v>56</v>
      </c>
      <c r="C31" s="1" t="s">
        <v>202</v>
      </c>
      <c r="D31" s="1" t="s">
        <v>205</v>
      </c>
      <c r="E31" s="1" t="s">
        <v>233</v>
      </c>
    </row>
    <row r="32" spans="1:5">
      <c r="A32" s="163" t="s">
        <v>153</v>
      </c>
      <c r="B32" s="1" t="s">
        <v>201</v>
      </c>
      <c r="C32" s="1" t="s">
        <v>218</v>
      </c>
      <c r="D32" s="1"/>
      <c r="E32" s="1"/>
    </row>
    <row r="33" spans="1:5">
      <c r="A33" s="187" t="s">
        <v>156</v>
      </c>
      <c r="B33" s="1" t="s">
        <v>56</v>
      </c>
      <c r="C33" s="1" t="s">
        <v>202</v>
      </c>
      <c r="D33" s="1" t="s">
        <v>205</v>
      </c>
      <c r="E33" s="1" t="s">
        <v>234</v>
      </c>
    </row>
    <row r="34" spans="1:5">
      <c r="A34" s="187"/>
      <c r="B34" s="1" t="s">
        <v>57</v>
      </c>
      <c r="C34" s="1" t="s">
        <v>202</v>
      </c>
      <c r="D34" s="1" t="s">
        <v>205</v>
      </c>
      <c r="E34" s="1" t="s">
        <v>207</v>
      </c>
    </row>
    <row r="35" spans="1:5">
      <c r="A35" s="187" t="s">
        <v>160</v>
      </c>
      <c r="B35" s="1" t="s">
        <v>201</v>
      </c>
      <c r="C35" s="1" t="s">
        <v>202</v>
      </c>
      <c r="D35" s="1" t="s">
        <v>203</v>
      </c>
      <c r="E35" s="1" t="s">
        <v>235</v>
      </c>
    </row>
    <row r="36" spans="1:5">
      <c r="A36" s="187"/>
      <c r="B36" s="1" t="s">
        <v>56</v>
      </c>
      <c r="C36" s="1" t="s">
        <v>202</v>
      </c>
      <c r="D36" s="1" t="s">
        <v>203</v>
      </c>
      <c r="E36" s="1" t="s">
        <v>236</v>
      </c>
    </row>
    <row r="37" spans="1:5">
      <c r="A37" s="187" t="s">
        <v>163</v>
      </c>
      <c r="B37" s="1" t="s">
        <v>201</v>
      </c>
      <c r="C37" s="1" t="s">
        <v>202</v>
      </c>
      <c r="D37" s="1" t="s">
        <v>205</v>
      </c>
      <c r="E37" s="1" t="s">
        <v>237</v>
      </c>
    </row>
    <row r="38" spans="1:5">
      <c r="A38" s="187"/>
      <c r="B38" s="1" t="s">
        <v>56</v>
      </c>
      <c r="C38" s="1" t="s">
        <v>202</v>
      </c>
      <c r="D38" s="1" t="s">
        <v>205</v>
      </c>
      <c r="E38" s="1" t="s">
        <v>238</v>
      </c>
    </row>
  </sheetData>
  <mergeCells count="5">
    <mergeCell ref="A37:A38"/>
    <mergeCell ref="A33:A34"/>
    <mergeCell ref="A35:A36"/>
    <mergeCell ref="A22:A23"/>
    <mergeCell ref="A20:A21"/>
  </mergeCells>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264"/>
  <sheetViews>
    <sheetView topLeftCell="A256" workbookViewId="0"/>
  </sheetViews>
  <sheetFormatPr defaultColWidth="10.85546875" defaultRowHeight="15"/>
  <cols>
    <col min="1" max="1" width="23" customWidth="1"/>
    <col min="2" max="2" width="66" customWidth="1"/>
    <col min="3" max="3" width="14" customWidth="1"/>
    <col min="4" max="4" width="12" customWidth="1"/>
    <col min="5" max="5" width="30" customWidth="1"/>
    <col min="6" max="50" width="50" customWidth="1"/>
    <col min="51" max="259" width="0.140625" customWidth="1"/>
  </cols>
  <sheetData>
    <row r="1" spans="1:20" ht="15.75">
      <c r="A1" s="197" t="s">
        <v>28</v>
      </c>
      <c r="B1" s="198"/>
      <c r="C1" s="198"/>
      <c r="D1" s="198"/>
      <c r="E1" s="198"/>
      <c r="F1" s="198"/>
      <c r="G1" s="198"/>
      <c r="H1" s="198"/>
      <c r="I1" s="198"/>
      <c r="J1" s="198"/>
      <c r="K1" s="198"/>
      <c r="L1" s="198"/>
      <c r="M1" s="198"/>
      <c r="N1" s="198"/>
      <c r="O1" s="198"/>
      <c r="P1" s="198"/>
      <c r="Q1" s="198"/>
      <c r="R1" s="198"/>
      <c r="S1" s="198"/>
      <c r="T1" s="198"/>
    </row>
    <row r="3" spans="1:20">
      <c r="A3" s="60" t="s">
        <v>1755</v>
      </c>
      <c r="B3" s="60" t="s">
        <v>5625</v>
      </c>
      <c r="C3" s="60" t="s">
        <v>2085</v>
      </c>
      <c r="D3" s="60" t="s">
        <v>5626</v>
      </c>
      <c r="E3" s="60" t="s">
        <v>5627</v>
      </c>
      <c r="F3" s="85"/>
      <c r="G3" s="85"/>
      <c r="H3" s="85"/>
      <c r="I3" s="85"/>
      <c r="J3" s="85"/>
      <c r="K3" s="85"/>
      <c r="L3" s="85"/>
      <c r="M3" s="85"/>
      <c r="N3" s="85"/>
      <c r="O3" s="85"/>
      <c r="P3" s="85"/>
      <c r="Q3" s="85"/>
      <c r="R3" s="85"/>
      <c r="S3" s="85"/>
      <c r="T3" s="85"/>
    </row>
    <row r="4" spans="1:20">
      <c r="A4" s="85" t="s">
        <v>5628</v>
      </c>
      <c r="B4" s="85" t="s">
        <v>5629</v>
      </c>
      <c r="C4" s="85" t="s">
        <v>5630</v>
      </c>
      <c r="D4" s="85" t="s">
        <v>5631</v>
      </c>
      <c r="E4" s="85" t="s">
        <v>5632</v>
      </c>
      <c r="F4" s="85"/>
      <c r="G4" s="85"/>
      <c r="H4" s="85"/>
      <c r="I4" s="85"/>
      <c r="J4" s="85"/>
      <c r="K4" s="85"/>
      <c r="L4" s="85"/>
      <c r="M4" s="85"/>
      <c r="N4" s="85"/>
      <c r="O4" s="85"/>
      <c r="P4" s="85"/>
      <c r="Q4" s="85"/>
      <c r="R4" s="85"/>
      <c r="S4" s="85"/>
      <c r="T4" s="85"/>
    </row>
    <row r="5" spans="1:20">
      <c r="A5" s="85" t="s">
        <v>5628</v>
      </c>
      <c r="B5" s="85" t="s">
        <v>5633</v>
      </c>
      <c r="C5" s="85" t="s">
        <v>5634</v>
      </c>
      <c r="D5" s="85" t="s">
        <v>5631</v>
      </c>
      <c r="E5" s="85" t="s">
        <v>5632</v>
      </c>
      <c r="F5" s="85"/>
      <c r="G5" s="85"/>
      <c r="H5" s="85"/>
      <c r="I5" s="85"/>
      <c r="J5" s="85"/>
      <c r="K5" s="85"/>
      <c r="L5" s="85"/>
      <c r="M5" s="85"/>
      <c r="N5" s="85"/>
      <c r="O5" s="85"/>
      <c r="P5" s="85"/>
      <c r="Q5" s="85"/>
      <c r="R5" s="85"/>
      <c r="S5" s="85"/>
      <c r="T5" s="85"/>
    </row>
    <row r="6" spans="1:20">
      <c r="A6" s="85" t="s">
        <v>5628</v>
      </c>
      <c r="B6" s="85" t="s">
        <v>5635</v>
      </c>
      <c r="C6" s="85" t="s">
        <v>5636</v>
      </c>
      <c r="D6" s="85" t="s">
        <v>5631</v>
      </c>
      <c r="E6" s="85" t="s">
        <v>5632</v>
      </c>
      <c r="F6" s="85"/>
      <c r="G6" s="85"/>
      <c r="H6" s="85"/>
      <c r="I6" s="85"/>
      <c r="J6" s="85"/>
      <c r="K6" s="85"/>
      <c r="L6" s="85"/>
      <c r="M6" s="85"/>
      <c r="N6" s="85"/>
      <c r="O6" s="85"/>
      <c r="P6" s="85"/>
      <c r="Q6" s="85"/>
      <c r="R6" s="85"/>
      <c r="S6" s="85"/>
      <c r="T6" s="85"/>
    </row>
    <row r="7" spans="1:20">
      <c r="A7" s="85" t="s">
        <v>5628</v>
      </c>
      <c r="B7" s="85" t="s">
        <v>5637</v>
      </c>
      <c r="C7" s="85" t="s">
        <v>5638</v>
      </c>
      <c r="D7" s="85" t="s">
        <v>5631</v>
      </c>
      <c r="E7" s="85" t="s">
        <v>5639</v>
      </c>
      <c r="F7" s="85"/>
      <c r="G7" s="85"/>
      <c r="H7" s="85"/>
      <c r="I7" s="85"/>
      <c r="J7" s="85"/>
      <c r="K7" s="85"/>
      <c r="L7" s="85"/>
      <c r="M7" s="85"/>
      <c r="N7" s="85"/>
      <c r="O7" s="85"/>
      <c r="P7" s="85"/>
      <c r="Q7" s="85"/>
      <c r="R7" s="85"/>
      <c r="S7" s="85"/>
      <c r="T7" s="85"/>
    </row>
    <row r="8" spans="1:20">
      <c r="A8" s="85" t="s">
        <v>5628</v>
      </c>
      <c r="B8" s="85" t="s">
        <v>5640</v>
      </c>
      <c r="C8" s="85" t="s">
        <v>5641</v>
      </c>
      <c r="D8" s="85" t="s">
        <v>5631</v>
      </c>
      <c r="E8" s="85" t="s">
        <v>5639</v>
      </c>
      <c r="F8" s="85"/>
      <c r="G8" s="85"/>
      <c r="H8" s="85"/>
      <c r="I8" s="85"/>
      <c r="J8" s="85"/>
      <c r="K8" s="85"/>
      <c r="L8" s="85"/>
      <c r="M8" s="85"/>
      <c r="N8" s="85"/>
      <c r="O8" s="85"/>
      <c r="P8" s="85"/>
      <c r="Q8" s="85"/>
      <c r="R8" s="85"/>
      <c r="S8" s="85"/>
      <c r="T8" s="85"/>
    </row>
    <row r="9" spans="1:20">
      <c r="A9" s="85" t="s">
        <v>5628</v>
      </c>
      <c r="B9" s="85" t="s">
        <v>5642</v>
      </c>
      <c r="C9" s="85" t="s">
        <v>5643</v>
      </c>
      <c r="D9" s="85" t="s">
        <v>5631</v>
      </c>
      <c r="E9" s="85" t="s">
        <v>5639</v>
      </c>
      <c r="F9" s="85"/>
      <c r="G9" s="85"/>
      <c r="H9" s="85"/>
      <c r="I9" s="85"/>
      <c r="J9" s="85"/>
      <c r="K9" s="85"/>
      <c r="L9" s="85"/>
      <c r="M9" s="85"/>
      <c r="N9" s="85"/>
      <c r="O9" s="85"/>
      <c r="P9" s="85"/>
      <c r="Q9" s="85"/>
      <c r="R9" s="85"/>
      <c r="S9" s="85"/>
      <c r="T9" s="85"/>
    </row>
    <row r="10" spans="1:20">
      <c r="A10" s="85" t="s">
        <v>5628</v>
      </c>
      <c r="B10" s="85" t="s">
        <v>5644</v>
      </c>
      <c r="C10" s="85" t="s">
        <v>5645</v>
      </c>
      <c r="D10" s="85" t="s">
        <v>5631</v>
      </c>
      <c r="E10" s="85" t="s">
        <v>5639</v>
      </c>
      <c r="F10" s="85"/>
      <c r="G10" s="85"/>
      <c r="H10" s="85"/>
      <c r="I10" s="85"/>
      <c r="J10" s="85"/>
      <c r="K10" s="85"/>
      <c r="L10" s="85"/>
      <c r="M10" s="85"/>
      <c r="N10" s="85"/>
      <c r="O10" s="85"/>
      <c r="P10" s="85"/>
      <c r="Q10" s="85"/>
      <c r="R10" s="85"/>
      <c r="S10" s="85"/>
      <c r="T10" s="85"/>
    </row>
    <row r="11" spans="1:20">
      <c r="A11" s="85" t="s">
        <v>5628</v>
      </c>
      <c r="B11" s="85" t="s">
        <v>5646</v>
      </c>
      <c r="C11" s="85" t="s">
        <v>5647</v>
      </c>
      <c r="D11" s="85" t="s">
        <v>5631</v>
      </c>
      <c r="E11" s="85" t="s">
        <v>5639</v>
      </c>
      <c r="F11" s="85"/>
      <c r="G11" s="85"/>
      <c r="H11" s="85"/>
      <c r="I11" s="85"/>
      <c r="J11" s="85"/>
      <c r="K11" s="85"/>
      <c r="L11" s="85"/>
      <c r="M11" s="85"/>
      <c r="N11" s="85"/>
      <c r="O11" s="85"/>
      <c r="P11" s="85"/>
      <c r="Q11" s="85"/>
      <c r="R11" s="85"/>
      <c r="S11" s="85"/>
      <c r="T11" s="85"/>
    </row>
    <row r="12" spans="1:20">
      <c r="A12" s="85" t="s">
        <v>5628</v>
      </c>
      <c r="B12" s="85" t="s">
        <v>5648</v>
      </c>
      <c r="C12" s="85" t="s">
        <v>5649</v>
      </c>
      <c r="D12" s="85" t="s">
        <v>5631</v>
      </c>
      <c r="E12" s="85" t="s">
        <v>5639</v>
      </c>
      <c r="F12" s="85"/>
      <c r="G12" s="85"/>
      <c r="H12" s="85"/>
      <c r="I12" s="85"/>
      <c r="J12" s="85"/>
      <c r="K12" s="85"/>
      <c r="L12" s="85"/>
      <c r="M12" s="85"/>
      <c r="N12" s="85"/>
      <c r="O12" s="85"/>
      <c r="P12" s="85"/>
      <c r="Q12" s="85"/>
      <c r="R12" s="85"/>
      <c r="S12" s="85"/>
      <c r="T12" s="85"/>
    </row>
    <row r="13" spans="1:20">
      <c r="A13" s="85" t="s">
        <v>5628</v>
      </c>
      <c r="B13" s="85" t="s">
        <v>5650</v>
      </c>
      <c r="C13" s="85" t="s">
        <v>5651</v>
      </c>
      <c r="D13" s="85" t="s">
        <v>5631</v>
      </c>
      <c r="E13" s="85" t="s">
        <v>5639</v>
      </c>
      <c r="F13" s="85"/>
      <c r="G13" s="85"/>
      <c r="H13" s="85"/>
      <c r="I13" s="85"/>
      <c r="J13" s="85"/>
      <c r="K13" s="85"/>
      <c r="L13" s="85"/>
      <c r="M13" s="85"/>
      <c r="N13" s="85"/>
      <c r="O13" s="85"/>
      <c r="P13" s="85"/>
      <c r="Q13" s="85"/>
      <c r="R13" s="85"/>
      <c r="S13" s="85"/>
      <c r="T13" s="85"/>
    </row>
    <row r="14" spans="1:20">
      <c r="A14" s="85" t="s">
        <v>5628</v>
      </c>
      <c r="B14" s="85" t="s">
        <v>5652</v>
      </c>
      <c r="C14" s="85" t="s">
        <v>5653</v>
      </c>
      <c r="D14" s="85" t="s">
        <v>5631</v>
      </c>
      <c r="E14" s="85" t="s">
        <v>5639</v>
      </c>
      <c r="F14" s="85"/>
      <c r="G14" s="85"/>
      <c r="H14" s="85"/>
      <c r="I14" s="85"/>
      <c r="J14" s="85"/>
      <c r="K14" s="85"/>
      <c r="L14" s="85"/>
      <c r="M14" s="85"/>
      <c r="N14" s="85"/>
      <c r="O14" s="85"/>
      <c r="P14" s="85"/>
      <c r="Q14" s="85"/>
      <c r="R14" s="85"/>
      <c r="S14" s="85"/>
      <c r="T14" s="85"/>
    </row>
    <row r="15" spans="1:20">
      <c r="A15" s="85" t="s">
        <v>5628</v>
      </c>
      <c r="B15" s="85" t="s">
        <v>5654</v>
      </c>
      <c r="C15" s="85" t="s">
        <v>5655</v>
      </c>
      <c r="D15" s="85" t="s">
        <v>5631</v>
      </c>
      <c r="E15" s="85" t="s">
        <v>5639</v>
      </c>
      <c r="F15" s="85"/>
      <c r="G15" s="85"/>
      <c r="H15" s="85"/>
      <c r="I15" s="85"/>
      <c r="J15" s="85"/>
      <c r="K15" s="85"/>
      <c r="L15" s="85"/>
      <c r="M15" s="85"/>
      <c r="N15" s="85"/>
      <c r="O15" s="85"/>
      <c r="P15" s="85"/>
      <c r="Q15" s="85"/>
      <c r="R15" s="85"/>
      <c r="S15" s="85"/>
      <c r="T15" s="85"/>
    </row>
    <row r="16" spans="1:20">
      <c r="A16" s="85" t="s">
        <v>5628</v>
      </c>
      <c r="B16" s="85" t="s">
        <v>5656</v>
      </c>
      <c r="C16" s="85" t="s">
        <v>5657</v>
      </c>
      <c r="D16" s="85" t="s">
        <v>5631</v>
      </c>
      <c r="E16" s="85" t="s">
        <v>5639</v>
      </c>
      <c r="F16" s="85"/>
      <c r="G16" s="85"/>
      <c r="H16" s="85"/>
      <c r="I16" s="85"/>
      <c r="J16" s="85"/>
      <c r="K16" s="85"/>
      <c r="L16" s="85"/>
      <c r="M16" s="85"/>
      <c r="N16" s="85"/>
      <c r="O16" s="85"/>
      <c r="P16" s="85"/>
      <c r="Q16" s="85"/>
      <c r="R16" s="85"/>
      <c r="S16" s="85"/>
      <c r="T16" s="85"/>
    </row>
    <row r="17" spans="1:5">
      <c r="A17" s="85" t="s">
        <v>5628</v>
      </c>
      <c r="B17" s="85" t="s">
        <v>5658</v>
      </c>
      <c r="C17" s="85" t="s">
        <v>5659</v>
      </c>
      <c r="D17" s="85" t="s">
        <v>5631</v>
      </c>
      <c r="E17" s="85" t="s">
        <v>5639</v>
      </c>
    </row>
    <row r="18" spans="1:5">
      <c r="A18" s="85" t="s">
        <v>5628</v>
      </c>
      <c r="B18" s="85" t="s">
        <v>5660</v>
      </c>
      <c r="C18" s="85" t="s">
        <v>5661</v>
      </c>
      <c r="D18" s="85" t="s">
        <v>5631</v>
      </c>
      <c r="E18" s="85" t="s">
        <v>5639</v>
      </c>
    </row>
    <row r="19" spans="1:5">
      <c r="A19" s="85" t="s">
        <v>5628</v>
      </c>
      <c r="B19" s="85" t="s">
        <v>5662</v>
      </c>
      <c r="C19" s="85" t="s">
        <v>5663</v>
      </c>
      <c r="D19" s="85" t="s">
        <v>5631</v>
      </c>
      <c r="E19" s="85" t="s">
        <v>5639</v>
      </c>
    </row>
    <row r="20" spans="1:5">
      <c r="A20" s="85" t="s">
        <v>5628</v>
      </c>
      <c r="B20" s="85" t="s">
        <v>5664</v>
      </c>
      <c r="C20" s="85" t="s">
        <v>5665</v>
      </c>
      <c r="D20" s="85" t="s">
        <v>5631</v>
      </c>
      <c r="E20" s="85" t="s">
        <v>5639</v>
      </c>
    </row>
    <row r="21" spans="1:5">
      <c r="A21" s="85" t="s">
        <v>5628</v>
      </c>
      <c r="B21" s="85" t="s">
        <v>5666</v>
      </c>
      <c r="C21" s="85" t="s">
        <v>5667</v>
      </c>
      <c r="D21" s="85" t="s">
        <v>5631</v>
      </c>
      <c r="E21" s="85" t="s">
        <v>5639</v>
      </c>
    </row>
    <row r="22" spans="1:5">
      <c r="A22" s="85" t="s">
        <v>5628</v>
      </c>
      <c r="B22" s="85" t="s">
        <v>5668</v>
      </c>
      <c r="C22" s="85" t="s">
        <v>5669</v>
      </c>
      <c r="D22" s="85" t="s">
        <v>5631</v>
      </c>
      <c r="E22" s="85" t="s">
        <v>5639</v>
      </c>
    </row>
    <row r="23" spans="1:5">
      <c r="A23" s="85" t="s">
        <v>5628</v>
      </c>
      <c r="B23" s="85" t="s">
        <v>5670</v>
      </c>
      <c r="C23" s="85" t="s">
        <v>5671</v>
      </c>
      <c r="D23" s="85" t="s">
        <v>5631</v>
      </c>
      <c r="E23" s="85" t="s">
        <v>5639</v>
      </c>
    </row>
    <row r="24" spans="1:5">
      <c r="A24" s="85" t="s">
        <v>5628</v>
      </c>
      <c r="B24" s="85" t="s">
        <v>5672</v>
      </c>
      <c r="C24" s="85" t="s">
        <v>5673</v>
      </c>
      <c r="D24" s="85" t="s">
        <v>5631</v>
      </c>
      <c r="E24" s="85" t="s">
        <v>5639</v>
      </c>
    </row>
    <row r="25" spans="1:5">
      <c r="A25" s="85" t="s">
        <v>5628</v>
      </c>
      <c r="B25" s="85" t="s">
        <v>5674</v>
      </c>
      <c r="C25" s="85" t="s">
        <v>5675</v>
      </c>
      <c r="D25" s="85" t="s">
        <v>5631</v>
      </c>
      <c r="E25" s="85" t="s">
        <v>5639</v>
      </c>
    </row>
    <row r="26" spans="1:5">
      <c r="A26" s="85" t="s">
        <v>5628</v>
      </c>
      <c r="B26" s="85" t="s">
        <v>5676</v>
      </c>
      <c r="C26" s="85" t="s">
        <v>5677</v>
      </c>
      <c r="D26" s="85" t="s">
        <v>5631</v>
      </c>
      <c r="E26" s="85" t="s">
        <v>5639</v>
      </c>
    </row>
    <row r="27" spans="1:5">
      <c r="A27" s="85" t="s">
        <v>5628</v>
      </c>
      <c r="B27" s="85" t="s">
        <v>5678</v>
      </c>
      <c r="C27" s="85" t="s">
        <v>5679</v>
      </c>
      <c r="D27" s="85" t="s">
        <v>5631</v>
      </c>
      <c r="E27" s="85" t="s">
        <v>5639</v>
      </c>
    </row>
    <row r="28" spans="1:5">
      <c r="A28" s="85" t="s">
        <v>5628</v>
      </c>
      <c r="B28" s="85" t="s">
        <v>5680</v>
      </c>
      <c r="C28" s="85" t="s">
        <v>5681</v>
      </c>
      <c r="D28" s="85" t="s">
        <v>5631</v>
      </c>
      <c r="E28" s="85" t="s">
        <v>5639</v>
      </c>
    </row>
    <row r="29" spans="1:5">
      <c r="A29" s="85" t="s">
        <v>5628</v>
      </c>
      <c r="B29" s="85" t="s">
        <v>5682</v>
      </c>
      <c r="C29" s="85" t="s">
        <v>5683</v>
      </c>
      <c r="D29" s="85" t="s">
        <v>5631</v>
      </c>
      <c r="E29" s="85" t="s">
        <v>5639</v>
      </c>
    </row>
    <row r="30" spans="1:5">
      <c r="A30" s="85" t="s">
        <v>5628</v>
      </c>
      <c r="B30" s="85" t="s">
        <v>5684</v>
      </c>
      <c r="C30" s="85" t="s">
        <v>5685</v>
      </c>
      <c r="D30" s="85" t="s">
        <v>5631</v>
      </c>
      <c r="E30" s="85" t="s">
        <v>5639</v>
      </c>
    </row>
    <row r="31" spans="1:5">
      <c r="A31" s="85" t="s">
        <v>5628</v>
      </c>
      <c r="B31" s="85" t="s">
        <v>5686</v>
      </c>
      <c r="C31" s="85" t="s">
        <v>5687</v>
      </c>
      <c r="D31" s="85" t="s">
        <v>5631</v>
      </c>
      <c r="E31" s="85" t="s">
        <v>5639</v>
      </c>
    </row>
    <row r="32" spans="1:5">
      <c r="A32" s="85" t="s">
        <v>5628</v>
      </c>
      <c r="B32" s="85" t="s">
        <v>5688</v>
      </c>
      <c r="C32" s="85" t="s">
        <v>5689</v>
      </c>
      <c r="D32" s="85" t="s">
        <v>5631</v>
      </c>
      <c r="E32" s="85" t="s">
        <v>5639</v>
      </c>
    </row>
    <row r="33" spans="1:5">
      <c r="A33" s="85" t="s">
        <v>5628</v>
      </c>
      <c r="B33" s="85" t="s">
        <v>5690</v>
      </c>
      <c r="C33" s="85" t="s">
        <v>5691</v>
      </c>
      <c r="D33" s="85" t="s">
        <v>5631</v>
      </c>
      <c r="E33" s="85" t="s">
        <v>5639</v>
      </c>
    </row>
    <row r="34" spans="1:5">
      <c r="A34" s="85" t="s">
        <v>5628</v>
      </c>
      <c r="B34" s="85" t="s">
        <v>5692</v>
      </c>
      <c r="C34" s="85" t="s">
        <v>5693</v>
      </c>
      <c r="D34" s="85" t="s">
        <v>5631</v>
      </c>
      <c r="E34" s="85" t="s">
        <v>5639</v>
      </c>
    </row>
    <row r="35" spans="1:5">
      <c r="A35" s="85" t="s">
        <v>5628</v>
      </c>
      <c r="B35" s="85" t="s">
        <v>5694</v>
      </c>
      <c r="C35" s="85" t="s">
        <v>5695</v>
      </c>
      <c r="D35" s="85" t="s">
        <v>5631</v>
      </c>
      <c r="E35" s="85" t="s">
        <v>5639</v>
      </c>
    </row>
    <row r="36" spans="1:5">
      <c r="A36" s="85" t="s">
        <v>5628</v>
      </c>
      <c r="B36" s="85" t="s">
        <v>5696</v>
      </c>
      <c r="C36" s="85" t="s">
        <v>5697</v>
      </c>
      <c r="D36" s="85" t="s">
        <v>5631</v>
      </c>
      <c r="E36" s="85" t="s">
        <v>5639</v>
      </c>
    </row>
    <row r="37" spans="1:5">
      <c r="A37" s="85" t="s">
        <v>5628</v>
      </c>
      <c r="B37" s="85" t="s">
        <v>5698</v>
      </c>
      <c r="C37" s="85" t="s">
        <v>5699</v>
      </c>
      <c r="D37" s="85" t="s">
        <v>5631</v>
      </c>
      <c r="E37" s="85" t="s">
        <v>5639</v>
      </c>
    </row>
    <row r="38" spans="1:5">
      <c r="A38" s="85" t="s">
        <v>5628</v>
      </c>
      <c r="B38" s="85" t="s">
        <v>5700</v>
      </c>
      <c r="C38" s="85" t="s">
        <v>5701</v>
      </c>
      <c r="D38" s="85" t="s">
        <v>5631</v>
      </c>
      <c r="E38" s="85" t="s">
        <v>5639</v>
      </c>
    </row>
    <row r="39" spans="1:5">
      <c r="A39" s="85" t="s">
        <v>5628</v>
      </c>
      <c r="B39" s="85" t="s">
        <v>5702</v>
      </c>
      <c r="C39" s="85" t="s">
        <v>5703</v>
      </c>
      <c r="D39" s="85" t="s">
        <v>5631</v>
      </c>
      <c r="E39" s="85" t="s">
        <v>5639</v>
      </c>
    </row>
    <row r="40" spans="1:5">
      <c r="A40" s="85" t="s">
        <v>5628</v>
      </c>
      <c r="B40" s="85" t="s">
        <v>5704</v>
      </c>
      <c r="C40" s="85" t="s">
        <v>5705</v>
      </c>
      <c r="D40" s="85" t="s">
        <v>5631</v>
      </c>
      <c r="E40" s="85" t="s">
        <v>5639</v>
      </c>
    </row>
    <row r="41" spans="1:5">
      <c r="A41" s="85" t="s">
        <v>5628</v>
      </c>
      <c r="B41" s="85" t="s">
        <v>5706</v>
      </c>
      <c r="C41" s="85" t="s">
        <v>5707</v>
      </c>
      <c r="D41" s="85" t="s">
        <v>5631</v>
      </c>
      <c r="E41" s="85" t="s">
        <v>5639</v>
      </c>
    </row>
    <row r="42" spans="1:5">
      <c r="A42" s="85" t="s">
        <v>5628</v>
      </c>
      <c r="B42" s="85" t="s">
        <v>5708</v>
      </c>
      <c r="C42" s="85" t="s">
        <v>5709</v>
      </c>
      <c r="D42" s="85" t="s">
        <v>5631</v>
      </c>
      <c r="E42" s="85" t="s">
        <v>5639</v>
      </c>
    </row>
    <row r="43" spans="1:5">
      <c r="A43" s="85" t="s">
        <v>5628</v>
      </c>
      <c r="B43" s="85" t="s">
        <v>5710</v>
      </c>
      <c r="C43" s="85" t="s">
        <v>5711</v>
      </c>
      <c r="D43" s="85" t="s">
        <v>5631</v>
      </c>
      <c r="E43" s="85" t="s">
        <v>5639</v>
      </c>
    </row>
    <row r="44" spans="1:5">
      <c r="A44" s="85" t="s">
        <v>5628</v>
      </c>
      <c r="B44" s="85" t="s">
        <v>5712</v>
      </c>
      <c r="C44" s="85" t="s">
        <v>5713</v>
      </c>
      <c r="D44" s="85" t="s">
        <v>5631</v>
      </c>
      <c r="E44" s="85" t="s">
        <v>5714</v>
      </c>
    </row>
    <row r="45" spans="1:5">
      <c r="A45" s="85" t="s">
        <v>5628</v>
      </c>
      <c r="B45" s="85" t="s">
        <v>5715</v>
      </c>
      <c r="C45" s="85" t="s">
        <v>5716</v>
      </c>
      <c r="D45" s="85" t="s">
        <v>5631</v>
      </c>
      <c r="E45" s="85" t="s">
        <v>5714</v>
      </c>
    </row>
    <row r="46" spans="1:5">
      <c r="A46" s="85" t="s">
        <v>5628</v>
      </c>
      <c r="B46" s="85" t="s">
        <v>5717</v>
      </c>
      <c r="C46" s="85" t="s">
        <v>5718</v>
      </c>
      <c r="D46" s="85" t="s">
        <v>5631</v>
      </c>
      <c r="E46" s="85" t="s">
        <v>5714</v>
      </c>
    </row>
    <row r="47" spans="1:5">
      <c r="A47" s="85" t="s">
        <v>5628</v>
      </c>
      <c r="B47" s="85" t="s">
        <v>5719</v>
      </c>
      <c r="C47" s="85" t="s">
        <v>5720</v>
      </c>
      <c r="D47" s="85" t="s">
        <v>5631</v>
      </c>
      <c r="E47" s="85" t="s">
        <v>5714</v>
      </c>
    </row>
    <row r="48" spans="1:5">
      <c r="A48" s="85" t="s">
        <v>5628</v>
      </c>
      <c r="B48" s="85" t="s">
        <v>5721</v>
      </c>
      <c r="C48" s="85" t="s">
        <v>5722</v>
      </c>
      <c r="D48" s="85" t="s">
        <v>5631</v>
      </c>
      <c r="E48" s="85" t="s">
        <v>5714</v>
      </c>
    </row>
    <row r="49" spans="1:5">
      <c r="A49" s="85" t="s">
        <v>5628</v>
      </c>
      <c r="B49" s="85" t="s">
        <v>5723</v>
      </c>
      <c r="C49" s="85" t="s">
        <v>5724</v>
      </c>
      <c r="D49" s="85" t="s">
        <v>5631</v>
      </c>
      <c r="E49" s="85" t="s">
        <v>5714</v>
      </c>
    </row>
    <row r="50" spans="1:5">
      <c r="A50" s="85" t="s">
        <v>5628</v>
      </c>
      <c r="B50" s="85" t="s">
        <v>5725</v>
      </c>
      <c r="C50" s="85" t="s">
        <v>5726</v>
      </c>
      <c r="D50" s="85" t="s">
        <v>5631</v>
      </c>
      <c r="E50" s="85" t="s">
        <v>5714</v>
      </c>
    </row>
    <row r="51" spans="1:5">
      <c r="A51" s="85" t="s">
        <v>5628</v>
      </c>
      <c r="B51" s="85" t="s">
        <v>5727</v>
      </c>
      <c r="C51" s="85" t="s">
        <v>5728</v>
      </c>
      <c r="D51" s="85" t="s">
        <v>5631</v>
      </c>
      <c r="E51" s="85" t="s">
        <v>5714</v>
      </c>
    </row>
    <row r="52" spans="1:5">
      <c r="A52" s="85" t="s">
        <v>5628</v>
      </c>
      <c r="B52" s="85" t="s">
        <v>5729</v>
      </c>
      <c r="C52" s="85" t="s">
        <v>5730</v>
      </c>
      <c r="D52" s="85" t="s">
        <v>5631</v>
      </c>
      <c r="E52" s="85" t="s">
        <v>5714</v>
      </c>
    </row>
    <row r="53" spans="1:5">
      <c r="A53" s="85" t="s">
        <v>5628</v>
      </c>
      <c r="B53" s="85" t="s">
        <v>5731</v>
      </c>
      <c r="C53" s="85" t="s">
        <v>5732</v>
      </c>
      <c r="D53" s="85" t="s">
        <v>5631</v>
      </c>
      <c r="E53" s="85" t="s">
        <v>5714</v>
      </c>
    </row>
    <row r="54" spans="1:5">
      <c r="A54" s="85" t="s">
        <v>5628</v>
      </c>
      <c r="B54" s="85" t="s">
        <v>5733</v>
      </c>
      <c r="C54" s="85" t="s">
        <v>5734</v>
      </c>
      <c r="D54" s="85" t="s">
        <v>5631</v>
      </c>
      <c r="E54" s="85" t="s">
        <v>5714</v>
      </c>
    </row>
    <row r="55" spans="1:5">
      <c r="A55" s="85" t="s">
        <v>5628</v>
      </c>
      <c r="B55" s="85" t="s">
        <v>5735</v>
      </c>
      <c r="C55" s="85" t="s">
        <v>5736</v>
      </c>
      <c r="D55" s="85" t="s">
        <v>5631</v>
      </c>
      <c r="E55" s="85" t="s">
        <v>5714</v>
      </c>
    </row>
    <row r="56" spans="1:5">
      <c r="A56" s="85" t="s">
        <v>5628</v>
      </c>
      <c r="B56" s="85" t="s">
        <v>5737</v>
      </c>
      <c r="C56" s="85" t="s">
        <v>5738</v>
      </c>
      <c r="D56" s="85" t="s">
        <v>5631</v>
      </c>
      <c r="E56" s="85" t="s">
        <v>5714</v>
      </c>
    </row>
    <row r="57" spans="1:5">
      <c r="A57" s="85" t="s">
        <v>5628</v>
      </c>
      <c r="B57" s="85" t="s">
        <v>5739</v>
      </c>
      <c r="C57" s="85" t="s">
        <v>5740</v>
      </c>
      <c r="D57" s="85" t="s">
        <v>5631</v>
      </c>
      <c r="E57" s="85" t="s">
        <v>5714</v>
      </c>
    </row>
    <row r="58" spans="1:5">
      <c r="A58" s="85" t="s">
        <v>5628</v>
      </c>
      <c r="B58" s="85" t="s">
        <v>5741</v>
      </c>
      <c r="C58" s="85" t="s">
        <v>5742</v>
      </c>
      <c r="D58" s="85" t="s">
        <v>5631</v>
      </c>
      <c r="E58" s="85" t="s">
        <v>5714</v>
      </c>
    </row>
    <row r="59" spans="1:5">
      <c r="A59" s="85" t="s">
        <v>5628</v>
      </c>
      <c r="B59" s="85" t="s">
        <v>5743</v>
      </c>
      <c r="C59" s="85" t="s">
        <v>5744</v>
      </c>
      <c r="D59" s="85" t="s">
        <v>5631</v>
      </c>
      <c r="E59" s="85" t="s">
        <v>5714</v>
      </c>
    </row>
    <row r="60" spans="1:5">
      <c r="A60" s="85" t="s">
        <v>5628</v>
      </c>
      <c r="B60" s="85" t="s">
        <v>5745</v>
      </c>
      <c r="C60" s="85" t="s">
        <v>5746</v>
      </c>
      <c r="D60" s="85" t="s">
        <v>5631</v>
      </c>
      <c r="E60" s="85" t="s">
        <v>5714</v>
      </c>
    </row>
    <row r="61" spans="1:5">
      <c r="A61" s="85" t="s">
        <v>5628</v>
      </c>
      <c r="B61" s="85" t="s">
        <v>5747</v>
      </c>
      <c r="C61" s="85" t="s">
        <v>5748</v>
      </c>
      <c r="D61" s="85" t="s">
        <v>5631</v>
      </c>
      <c r="E61" s="85" t="s">
        <v>5714</v>
      </c>
    </row>
    <row r="62" spans="1:5">
      <c r="A62" s="85" t="s">
        <v>5628</v>
      </c>
      <c r="B62" s="85" t="s">
        <v>5749</v>
      </c>
      <c r="C62" s="85" t="s">
        <v>5750</v>
      </c>
      <c r="D62" s="85" t="s">
        <v>5631</v>
      </c>
      <c r="E62" s="85" t="s">
        <v>5714</v>
      </c>
    </row>
    <row r="63" spans="1:5">
      <c r="A63" s="85" t="s">
        <v>5628</v>
      </c>
      <c r="B63" s="85" t="s">
        <v>5751</v>
      </c>
      <c r="C63" s="85" t="s">
        <v>5752</v>
      </c>
      <c r="D63" s="85" t="s">
        <v>5631</v>
      </c>
      <c r="E63" s="85" t="s">
        <v>5753</v>
      </c>
    </row>
    <row r="64" spans="1:5">
      <c r="A64" s="85" t="s">
        <v>5628</v>
      </c>
      <c r="B64" s="85" t="s">
        <v>5754</v>
      </c>
      <c r="C64" s="85" t="s">
        <v>5755</v>
      </c>
      <c r="D64" s="85" t="s">
        <v>5631</v>
      </c>
      <c r="E64" s="85" t="s">
        <v>5753</v>
      </c>
    </row>
    <row r="65" spans="1:5">
      <c r="A65" s="85" t="s">
        <v>5628</v>
      </c>
      <c r="B65" s="85" t="s">
        <v>5756</v>
      </c>
      <c r="C65" s="85" t="s">
        <v>5757</v>
      </c>
      <c r="D65" s="85" t="s">
        <v>5631</v>
      </c>
      <c r="E65" s="85" t="s">
        <v>5753</v>
      </c>
    </row>
    <row r="66" spans="1:5">
      <c r="A66" s="85" t="s">
        <v>5628</v>
      </c>
      <c r="B66" s="85" t="s">
        <v>5758</v>
      </c>
      <c r="C66" s="85" t="s">
        <v>5759</v>
      </c>
      <c r="D66" s="85" t="s">
        <v>5631</v>
      </c>
      <c r="E66" s="85" t="s">
        <v>5753</v>
      </c>
    </row>
    <row r="67" spans="1:5">
      <c r="A67" s="85" t="s">
        <v>5628</v>
      </c>
      <c r="B67" s="85" t="s">
        <v>5760</v>
      </c>
      <c r="C67" s="85" t="s">
        <v>5761</v>
      </c>
      <c r="D67" s="85" t="s">
        <v>5631</v>
      </c>
      <c r="E67" s="85" t="s">
        <v>5753</v>
      </c>
    </row>
    <row r="68" spans="1:5">
      <c r="A68" s="85" t="s">
        <v>5628</v>
      </c>
      <c r="B68" s="85" t="s">
        <v>5762</v>
      </c>
      <c r="C68" s="85" t="s">
        <v>5763</v>
      </c>
      <c r="D68" s="85" t="s">
        <v>5631</v>
      </c>
      <c r="E68" s="85" t="s">
        <v>5753</v>
      </c>
    </row>
    <row r="69" spans="1:5">
      <c r="A69" s="85" t="s">
        <v>5628</v>
      </c>
      <c r="B69" s="85" t="s">
        <v>5764</v>
      </c>
      <c r="C69" s="85" t="s">
        <v>5765</v>
      </c>
      <c r="D69" s="85" t="s">
        <v>5631</v>
      </c>
      <c r="E69" s="85" t="s">
        <v>5753</v>
      </c>
    </row>
    <row r="70" spans="1:5">
      <c r="A70" s="85" t="s">
        <v>5628</v>
      </c>
      <c r="B70" s="85" t="s">
        <v>5766</v>
      </c>
      <c r="C70" s="85" t="s">
        <v>5767</v>
      </c>
      <c r="D70" s="85" t="s">
        <v>5631</v>
      </c>
      <c r="E70" s="85" t="s">
        <v>5753</v>
      </c>
    </row>
    <row r="71" spans="1:5">
      <c r="A71" s="85" t="s">
        <v>5628</v>
      </c>
      <c r="B71" s="85" t="s">
        <v>5768</v>
      </c>
      <c r="C71" s="85" t="s">
        <v>5769</v>
      </c>
      <c r="D71" s="85" t="s">
        <v>5631</v>
      </c>
      <c r="E71" s="85" t="s">
        <v>5753</v>
      </c>
    </row>
    <row r="72" spans="1:5">
      <c r="A72" s="85" t="s">
        <v>5628</v>
      </c>
      <c r="B72" s="85" t="s">
        <v>5770</v>
      </c>
      <c r="C72" s="85" t="s">
        <v>5771</v>
      </c>
      <c r="D72" s="85" t="s">
        <v>5631</v>
      </c>
      <c r="E72" s="85" t="s">
        <v>5772</v>
      </c>
    </row>
    <row r="73" spans="1:5">
      <c r="A73" s="85" t="s">
        <v>5628</v>
      </c>
      <c r="B73" s="85" t="s">
        <v>5773</v>
      </c>
      <c r="C73" s="85" t="s">
        <v>5774</v>
      </c>
      <c r="D73" s="85" t="s">
        <v>5631</v>
      </c>
      <c r="E73" s="85" t="s">
        <v>5772</v>
      </c>
    </row>
    <row r="74" spans="1:5">
      <c r="A74" s="85" t="s">
        <v>5628</v>
      </c>
      <c r="B74" s="85" t="s">
        <v>5775</v>
      </c>
      <c r="C74" s="85" t="s">
        <v>5776</v>
      </c>
      <c r="D74" s="85" t="s">
        <v>5631</v>
      </c>
      <c r="E74" s="85" t="s">
        <v>5772</v>
      </c>
    </row>
    <row r="75" spans="1:5">
      <c r="A75" s="85" t="s">
        <v>5628</v>
      </c>
      <c r="B75" s="85" t="s">
        <v>5777</v>
      </c>
      <c r="C75" s="85" t="s">
        <v>5778</v>
      </c>
      <c r="D75" s="85" t="s">
        <v>5631</v>
      </c>
      <c r="E75" s="85" t="s">
        <v>5772</v>
      </c>
    </row>
    <row r="76" spans="1:5">
      <c r="A76" s="85" t="s">
        <v>5628</v>
      </c>
      <c r="B76" s="85" t="s">
        <v>5779</v>
      </c>
      <c r="C76" s="85" t="s">
        <v>5780</v>
      </c>
      <c r="D76" s="85" t="s">
        <v>5631</v>
      </c>
      <c r="E76" s="85" t="s">
        <v>5772</v>
      </c>
    </row>
    <row r="77" spans="1:5">
      <c r="A77" s="85" t="s">
        <v>5628</v>
      </c>
      <c r="B77" s="85" t="s">
        <v>5781</v>
      </c>
      <c r="C77" s="85" t="s">
        <v>5782</v>
      </c>
      <c r="D77" s="85" t="s">
        <v>5631</v>
      </c>
      <c r="E77" s="85" t="s">
        <v>5772</v>
      </c>
    </row>
    <row r="78" spans="1:5">
      <c r="A78" s="85" t="s">
        <v>5628</v>
      </c>
      <c r="B78" s="85" t="s">
        <v>5783</v>
      </c>
      <c r="C78" s="85" t="s">
        <v>5784</v>
      </c>
      <c r="D78" s="85" t="s">
        <v>5631</v>
      </c>
      <c r="E78" s="85" t="s">
        <v>5772</v>
      </c>
    </row>
    <row r="79" spans="1:5">
      <c r="A79" s="85" t="s">
        <v>5628</v>
      </c>
      <c r="B79" s="85" t="s">
        <v>5785</v>
      </c>
      <c r="C79" s="85" t="s">
        <v>5786</v>
      </c>
      <c r="D79" s="85" t="s">
        <v>5631</v>
      </c>
      <c r="E79" s="85" t="s">
        <v>5772</v>
      </c>
    </row>
    <row r="80" spans="1:5">
      <c r="A80" s="85" t="s">
        <v>5628</v>
      </c>
      <c r="B80" s="85" t="s">
        <v>5787</v>
      </c>
      <c r="C80" s="85" t="s">
        <v>5788</v>
      </c>
      <c r="D80" s="85" t="s">
        <v>5631</v>
      </c>
      <c r="E80" s="85" t="s">
        <v>5772</v>
      </c>
    </row>
    <row r="81" spans="1:5">
      <c r="A81" s="85" t="s">
        <v>5628</v>
      </c>
      <c r="B81" s="85" t="s">
        <v>5789</v>
      </c>
      <c r="C81" s="85" t="s">
        <v>5790</v>
      </c>
      <c r="D81" s="85" t="s">
        <v>5631</v>
      </c>
      <c r="E81" s="85" t="s">
        <v>5772</v>
      </c>
    </row>
    <row r="82" spans="1:5">
      <c r="A82" s="85" t="s">
        <v>5628</v>
      </c>
      <c r="B82" s="85" t="s">
        <v>5791</v>
      </c>
      <c r="C82" s="85" t="s">
        <v>5792</v>
      </c>
      <c r="D82" s="85" t="s">
        <v>5631</v>
      </c>
      <c r="E82" s="85" t="s">
        <v>5772</v>
      </c>
    </row>
    <row r="83" spans="1:5">
      <c r="A83" s="85" t="s">
        <v>5628</v>
      </c>
      <c r="B83" s="85" t="s">
        <v>5793</v>
      </c>
      <c r="C83" s="85" t="s">
        <v>5794</v>
      </c>
      <c r="D83" s="85" t="s">
        <v>5631</v>
      </c>
      <c r="E83" s="85" t="s">
        <v>5772</v>
      </c>
    </row>
    <row r="84" spans="1:5">
      <c r="A84" s="85" t="s">
        <v>5628</v>
      </c>
      <c r="B84" s="85" t="s">
        <v>5795</v>
      </c>
      <c r="C84" s="85" t="s">
        <v>5796</v>
      </c>
      <c r="D84" s="85" t="s">
        <v>5631</v>
      </c>
      <c r="E84" s="85" t="s">
        <v>5772</v>
      </c>
    </row>
    <row r="85" spans="1:5">
      <c r="A85" s="85" t="s">
        <v>5628</v>
      </c>
      <c r="B85" s="85" t="s">
        <v>5797</v>
      </c>
      <c r="C85" s="85" t="s">
        <v>5798</v>
      </c>
      <c r="D85" s="85" t="s">
        <v>5631</v>
      </c>
      <c r="E85" s="85" t="s">
        <v>5772</v>
      </c>
    </row>
    <row r="86" spans="1:5">
      <c r="A86" s="85" t="s">
        <v>5628</v>
      </c>
      <c r="B86" s="85" t="s">
        <v>5799</v>
      </c>
      <c r="C86" s="85" t="s">
        <v>5800</v>
      </c>
      <c r="D86" s="85" t="s">
        <v>5631</v>
      </c>
      <c r="E86" s="85" t="s">
        <v>5801</v>
      </c>
    </row>
    <row r="87" spans="1:5">
      <c r="A87" s="85" t="s">
        <v>5628</v>
      </c>
      <c r="B87" s="85" t="s">
        <v>5802</v>
      </c>
      <c r="C87" s="85" t="s">
        <v>5803</v>
      </c>
      <c r="D87" s="85" t="s">
        <v>5631</v>
      </c>
      <c r="E87" s="85" t="s">
        <v>5801</v>
      </c>
    </row>
    <row r="88" spans="1:5">
      <c r="A88" s="85" t="s">
        <v>5628</v>
      </c>
      <c r="B88" s="85" t="s">
        <v>5804</v>
      </c>
      <c r="C88" s="85" t="s">
        <v>5805</v>
      </c>
      <c r="D88" s="85" t="s">
        <v>5631</v>
      </c>
      <c r="E88" s="85" t="s">
        <v>5801</v>
      </c>
    </row>
    <row r="89" spans="1:5">
      <c r="A89" s="85" t="s">
        <v>5628</v>
      </c>
      <c r="B89" s="85" t="s">
        <v>5806</v>
      </c>
      <c r="C89" s="85" t="s">
        <v>5807</v>
      </c>
      <c r="D89" s="85" t="s">
        <v>5631</v>
      </c>
      <c r="E89" s="85" t="s">
        <v>5801</v>
      </c>
    </row>
    <row r="90" spans="1:5">
      <c r="A90" s="85" t="s">
        <v>5628</v>
      </c>
      <c r="B90" s="85" t="s">
        <v>5808</v>
      </c>
      <c r="C90" s="85" t="s">
        <v>5809</v>
      </c>
      <c r="D90" s="85" t="s">
        <v>5631</v>
      </c>
      <c r="E90" s="85" t="s">
        <v>5801</v>
      </c>
    </row>
    <row r="91" spans="1:5">
      <c r="A91" s="85" t="s">
        <v>5628</v>
      </c>
      <c r="B91" s="85" t="s">
        <v>5810</v>
      </c>
      <c r="C91" s="85" t="s">
        <v>5811</v>
      </c>
      <c r="D91" s="85" t="s">
        <v>5631</v>
      </c>
      <c r="E91" s="85" t="s">
        <v>5801</v>
      </c>
    </row>
    <row r="92" spans="1:5">
      <c r="A92" s="85" t="s">
        <v>5628</v>
      </c>
      <c r="B92" s="85" t="s">
        <v>5812</v>
      </c>
      <c r="C92" s="85" t="s">
        <v>5813</v>
      </c>
      <c r="D92" s="85" t="s">
        <v>5631</v>
      </c>
      <c r="E92" s="85" t="s">
        <v>5801</v>
      </c>
    </row>
    <row r="93" spans="1:5">
      <c r="A93" s="85" t="s">
        <v>5628</v>
      </c>
      <c r="B93" s="85" t="s">
        <v>5814</v>
      </c>
      <c r="C93" s="85" t="s">
        <v>5815</v>
      </c>
      <c r="D93" s="85" t="s">
        <v>5631</v>
      </c>
      <c r="E93" s="85" t="s">
        <v>5801</v>
      </c>
    </row>
    <row r="94" spans="1:5">
      <c r="A94" s="85" t="s">
        <v>5628</v>
      </c>
      <c r="B94" s="85" t="s">
        <v>5816</v>
      </c>
      <c r="C94" s="85" t="s">
        <v>5817</v>
      </c>
      <c r="D94" s="85" t="s">
        <v>5631</v>
      </c>
      <c r="E94" s="85" t="s">
        <v>5801</v>
      </c>
    </row>
    <row r="95" spans="1:5">
      <c r="A95" s="85" t="s">
        <v>5628</v>
      </c>
      <c r="B95" s="85" t="s">
        <v>5818</v>
      </c>
      <c r="C95" s="85" t="s">
        <v>5819</v>
      </c>
      <c r="D95" s="85" t="s">
        <v>5631</v>
      </c>
      <c r="E95" s="85" t="s">
        <v>5820</v>
      </c>
    </row>
    <row r="96" spans="1:5">
      <c r="A96" s="85" t="s">
        <v>5628</v>
      </c>
      <c r="B96" s="85" t="s">
        <v>5821</v>
      </c>
      <c r="C96" s="85" t="s">
        <v>5822</v>
      </c>
      <c r="D96" s="85" t="s">
        <v>5631</v>
      </c>
      <c r="E96" s="85" t="s">
        <v>5820</v>
      </c>
    </row>
    <row r="97" spans="1:5">
      <c r="A97" s="85" t="s">
        <v>5628</v>
      </c>
      <c r="B97" s="85" t="s">
        <v>5823</v>
      </c>
      <c r="C97" s="85" t="s">
        <v>5824</v>
      </c>
      <c r="D97" s="85" t="s">
        <v>5631</v>
      </c>
      <c r="E97" s="85" t="s">
        <v>5825</v>
      </c>
    </row>
    <row r="98" spans="1:5">
      <c r="A98" s="85" t="s">
        <v>5628</v>
      </c>
      <c r="B98" s="85" t="s">
        <v>5826</v>
      </c>
      <c r="C98" s="85" t="s">
        <v>5827</v>
      </c>
      <c r="D98" s="85" t="s">
        <v>5631</v>
      </c>
      <c r="E98" s="85" t="s">
        <v>5825</v>
      </c>
    </row>
    <row r="99" spans="1:5">
      <c r="A99" s="85" t="s">
        <v>5628</v>
      </c>
      <c r="B99" s="85" t="s">
        <v>5828</v>
      </c>
      <c r="C99" s="85" t="s">
        <v>5829</v>
      </c>
      <c r="D99" s="85" t="s">
        <v>5631</v>
      </c>
      <c r="E99" s="85" t="s">
        <v>5825</v>
      </c>
    </row>
    <row r="100" spans="1:5">
      <c r="A100" s="85" t="s">
        <v>5628</v>
      </c>
      <c r="B100" s="85" t="s">
        <v>5830</v>
      </c>
      <c r="C100" s="85" t="s">
        <v>5765</v>
      </c>
      <c r="D100" s="85" t="s">
        <v>5631</v>
      </c>
      <c r="E100" s="85" t="s">
        <v>5825</v>
      </c>
    </row>
    <row r="101" spans="1:5">
      <c r="A101" s="85" t="s">
        <v>5628</v>
      </c>
      <c r="B101" s="85" t="s">
        <v>5831</v>
      </c>
      <c r="C101" s="85" t="s">
        <v>5832</v>
      </c>
      <c r="D101" s="85" t="s">
        <v>5631</v>
      </c>
      <c r="E101" s="85" t="s">
        <v>5825</v>
      </c>
    </row>
    <row r="102" spans="1:5">
      <c r="A102" s="85" t="s">
        <v>5628</v>
      </c>
      <c r="B102" s="85" t="s">
        <v>5833</v>
      </c>
      <c r="C102" s="85" t="s">
        <v>5834</v>
      </c>
      <c r="D102" s="85" t="s">
        <v>5631</v>
      </c>
      <c r="E102" s="85" t="s">
        <v>5825</v>
      </c>
    </row>
    <row r="103" spans="1:5">
      <c r="A103" s="85" t="s">
        <v>5628</v>
      </c>
      <c r="B103" s="85" t="s">
        <v>5835</v>
      </c>
      <c r="C103" s="85" t="s">
        <v>5836</v>
      </c>
      <c r="D103" s="85" t="s">
        <v>5631</v>
      </c>
      <c r="E103" s="85" t="s">
        <v>5825</v>
      </c>
    </row>
    <row r="104" spans="1:5">
      <c r="A104" s="85" t="s">
        <v>5628</v>
      </c>
      <c r="B104" s="85" t="s">
        <v>5837</v>
      </c>
      <c r="C104" s="85" t="s">
        <v>5838</v>
      </c>
      <c r="D104" s="85" t="s">
        <v>5631</v>
      </c>
      <c r="E104" s="85" t="s">
        <v>5825</v>
      </c>
    </row>
    <row r="105" spans="1:5">
      <c r="A105" s="85" t="s">
        <v>5628</v>
      </c>
      <c r="B105" s="85" t="s">
        <v>5839</v>
      </c>
      <c r="C105" s="85" t="s">
        <v>5840</v>
      </c>
      <c r="D105" s="85" t="s">
        <v>5631</v>
      </c>
      <c r="E105" s="85" t="s">
        <v>5825</v>
      </c>
    </row>
    <row r="106" spans="1:5">
      <c r="A106" s="85" t="s">
        <v>5628</v>
      </c>
      <c r="B106" s="85" t="s">
        <v>5841</v>
      </c>
      <c r="C106" s="85" t="s">
        <v>5842</v>
      </c>
      <c r="D106" s="85" t="s">
        <v>5631</v>
      </c>
      <c r="E106" s="85" t="s">
        <v>5825</v>
      </c>
    </row>
    <row r="107" spans="1:5">
      <c r="A107" s="85" t="s">
        <v>5628</v>
      </c>
      <c r="B107" s="85" t="s">
        <v>5843</v>
      </c>
      <c r="C107" s="85" t="s">
        <v>5844</v>
      </c>
      <c r="D107" s="85" t="s">
        <v>5631</v>
      </c>
      <c r="E107" s="85" t="s">
        <v>5825</v>
      </c>
    </row>
    <row r="108" spans="1:5">
      <c r="A108" s="85" t="s">
        <v>5628</v>
      </c>
      <c r="B108" s="85" t="s">
        <v>5845</v>
      </c>
      <c r="C108" s="85" t="s">
        <v>5846</v>
      </c>
      <c r="D108" s="85" t="s">
        <v>5631</v>
      </c>
      <c r="E108" s="85" t="s">
        <v>5825</v>
      </c>
    </row>
    <row r="109" spans="1:5">
      <c r="A109" s="85" t="s">
        <v>5628</v>
      </c>
      <c r="B109" s="85" t="s">
        <v>5847</v>
      </c>
      <c r="C109" s="85" t="s">
        <v>5848</v>
      </c>
      <c r="D109" s="85" t="s">
        <v>5631</v>
      </c>
      <c r="E109" s="85" t="s">
        <v>5825</v>
      </c>
    </row>
    <row r="110" spans="1:5">
      <c r="A110" s="85" t="s">
        <v>5628</v>
      </c>
      <c r="B110" s="85" t="s">
        <v>5849</v>
      </c>
      <c r="C110" s="85" t="s">
        <v>5850</v>
      </c>
      <c r="D110" s="85" t="s">
        <v>5631</v>
      </c>
      <c r="E110" s="85" t="s">
        <v>5825</v>
      </c>
    </row>
    <row r="111" spans="1:5">
      <c r="A111" s="85" t="s">
        <v>5628</v>
      </c>
      <c r="B111" s="85" t="s">
        <v>5851</v>
      </c>
      <c r="C111" s="85" t="s">
        <v>5852</v>
      </c>
      <c r="D111" s="85" t="s">
        <v>5631</v>
      </c>
      <c r="E111" s="85" t="s">
        <v>5825</v>
      </c>
    </row>
    <row r="112" spans="1:5">
      <c r="A112" s="85" t="s">
        <v>5628</v>
      </c>
      <c r="B112" s="85" t="s">
        <v>5853</v>
      </c>
      <c r="C112" s="85" t="s">
        <v>5854</v>
      </c>
      <c r="D112" s="85" t="s">
        <v>5631</v>
      </c>
      <c r="E112" s="85" t="s">
        <v>5855</v>
      </c>
    </row>
    <row r="113" spans="1:5">
      <c r="A113" s="85" t="s">
        <v>5628</v>
      </c>
      <c r="B113" s="85" t="s">
        <v>5856</v>
      </c>
      <c r="C113" s="85" t="s">
        <v>5857</v>
      </c>
      <c r="D113" s="85" t="s">
        <v>5631</v>
      </c>
      <c r="E113" s="85" t="s">
        <v>5855</v>
      </c>
    </row>
    <row r="114" spans="1:5">
      <c r="A114" s="85" t="s">
        <v>5628</v>
      </c>
      <c r="B114" s="85" t="s">
        <v>5858</v>
      </c>
      <c r="C114" s="85" t="s">
        <v>5850</v>
      </c>
      <c r="D114" s="85" t="s">
        <v>5631</v>
      </c>
      <c r="E114" s="85" t="s">
        <v>5855</v>
      </c>
    </row>
    <row r="115" spans="1:5">
      <c r="A115" s="85" t="s">
        <v>5628</v>
      </c>
      <c r="B115" s="85" t="s">
        <v>5859</v>
      </c>
      <c r="C115" s="85" t="s">
        <v>5860</v>
      </c>
      <c r="D115" s="85" t="s">
        <v>5631</v>
      </c>
      <c r="E115" s="85" t="s">
        <v>5855</v>
      </c>
    </row>
    <row r="116" spans="1:5">
      <c r="A116" s="85" t="s">
        <v>5628</v>
      </c>
      <c r="B116" s="85" t="s">
        <v>5861</v>
      </c>
      <c r="C116" s="85" t="s">
        <v>5862</v>
      </c>
      <c r="D116" s="85" t="s">
        <v>5631</v>
      </c>
      <c r="E116" s="85" t="s">
        <v>5855</v>
      </c>
    </row>
    <row r="117" spans="1:5">
      <c r="A117" s="85" t="s">
        <v>5628</v>
      </c>
      <c r="B117" s="85" t="s">
        <v>5863</v>
      </c>
      <c r="C117" s="85" t="s">
        <v>5864</v>
      </c>
      <c r="D117" s="85" t="s">
        <v>5631</v>
      </c>
      <c r="E117" s="85" t="s">
        <v>5855</v>
      </c>
    </row>
    <row r="118" spans="1:5">
      <c r="A118" s="85" t="s">
        <v>5628</v>
      </c>
      <c r="B118" s="85" t="s">
        <v>5865</v>
      </c>
      <c r="C118" s="85" t="s">
        <v>5866</v>
      </c>
      <c r="D118" s="85" t="s">
        <v>5631</v>
      </c>
      <c r="E118" s="85" t="s">
        <v>5855</v>
      </c>
    </row>
    <row r="119" spans="1:5">
      <c r="A119" s="85" t="s">
        <v>5628</v>
      </c>
      <c r="B119" s="85" t="s">
        <v>5867</v>
      </c>
      <c r="C119" s="85" t="s">
        <v>5868</v>
      </c>
      <c r="D119" s="85" t="s">
        <v>5631</v>
      </c>
      <c r="E119" s="85" t="s">
        <v>5855</v>
      </c>
    </row>
    <row r="120" spans="1:5">
      <c r="A120" s="85" t="s">
        <v>5628</v>
      </c>
      <c r="B120" s="85" t="s">
        <v>5869</v>
      </c>
      <c r="C120" s="85" t="s">
        <v>5870</v>
      </c>
      <c r="D120" s="85" t="s">
        <v>5631</v>
      </c>
      <c r="E120" s="85" t="s">
        <v>5855</v>
      </c>
    </row>
    <row r="121" spans="1:5">
      <c r="A121" s="85" t="s">
        <v>5628</v>
      </c>
      <c r="B121" s="85" t="s">
        <v>5871</v>
      </c>
      <c r="C121" s="85" t="s">
        <v>5872</v>
      </c>
      <c r="D121" s="85" t="s">
        <v>5631</v>
      </c>
      <c r="E121" s="85" t="s">
        <v>5855</v>
      </c>
    </row>
    <row r="122" spans="1:5">
      <c r="A122" s="85" t="s">
        <v>5628</v>
      </c>
      <c r="B122" s="85" t="s">
        <v>5873</v>
      </c>
      <c r="C122" s="85" t="s">
        <v>5874</v>
      </c>
      <c r="D122" s="85" t="s">
        <v>5631</v>
      </c>
      <c r="E122" s="85" t="s">
        <v>5855</v>
      </c>
    </row>
    <row r="123" spans="1:5">
      <c r="A123" s="85" t="s">
        <v>5628</v>
      </c>
      <c r="B123" s="85" t="s">
        <v>5875</v>
      </c>
      <c r="C123" s="85" t="s">
        <v>5850</v>
      </c>
      <c r="D123" s="85" t="s">
        <v>5631</v>
      </c>
      <c r="E123" s="85" t="s">
        <v>5855</v>
      </c>
    </row>
    <row r="124" spans="1:5">
      <c r="A124" s="85" t="s">
        <v>5628</v>
      </c>
      <c r="B124" s="85" t="s">
        <v>5876</v>
      </c>
      <c r="C124" s="85" t="s">
        <v>5877</v>
      </c>
      <c r="D124" s="85" t="s">
        <v>5631</v>
      </c>
      <c r="E124" s="85" t="s">
        <v>5855</v>
      </c>
    </row>
    <row r="125" spans="1:5">
      <c r="A125" s="85" t="s">
        <v>5628</v>
      </c>
      <c r="B125" s="85" t="s">
        <v>5878</v>
      </c>
      <c r="C125" s="85" t="s">
        <v>5879</v>
      </c>
      <c r="D125" s="85" t="s">
        <v>5631</v>
      </c>
      <c r="E125" s="85" t="s">
        <v>5855</v>
      </c>
    </row>
    <row r="126" spans="1:5">
      <c r="A126" s="85" t="s">
        <v>5628</v>
      </c>
      <c r="B126" s="85" t="s">
        <v>5880</v>
      </c>
      <c r="C126" s="85" t="s">
        <v>5877</v>
      </c>
      <c r="D126" s="85" t="s">
        <v>5631</v>
      </c>
      <c r="E126" s="85" t="s">
        <v>5855</v>
      </c>
    </row>
    <row r="127" spans="1:5">
      <c r="A127" s="85" t="s">
        <v>5628</v>
      </c>
      <c r="B127" s="85" t="s">
        <v>5881</v>
      </c>
      <c r="C127" s="85" t="s">
        <v>5882</v>
      </c>
      <c r="D127" s="85" t="s">
        <v>5631</v>
      </c>
      <c r="E127" s="85" t="s">
        <v>5855</v>
      </c>
    </row>
    <row r="128" spans="1:5">
      <c r="A128" s="85" t="s">
        <v>5628</v>
      </c>
      <c r="B128" s="85" t="s">
        <v>5883</v>
      </c>
      <c r="C128" s="85" t="s">
        <v>5884</v>
      </c>
      <c r="D128" s="85" t="s">
        <v>5631</v>
      </c>
      <c r="E128" s="85" t="s">
        <v>5855</v>
      </c>
    </row>
    <row r="129" spans="1:5">
      <c r="A129" s="85" t="s">
        <v>5628</v>
      </c>
      <c r="B129" s="85" t="s">
        <v>5885</v>
      </c>
      <c r="C129" s="85" t="s">
        <v>5886</v>
      </c>
      <c r="D129" s="85" t="s">
        <v>5631</v>
      </c>
      <c r="E129" s="85" t="s">
        <v>5855</v>
      </c>
    </row>
    <row r="130" spans="1:5">
      <c r="A130" s="85" t="s">
        <v>5628</v>
      </c>
      <c r="B130" s="85" t="s">
        <v>5887</v>
      </c>
      <c r="C130" s="85" t="s">
        <v>5888</v>
      </c>
      <c r="D130" s="85" t="s">
        <v>5631</v>
      </c>
      <c r="E130" s="85" t="s">
        <v>5855</v>
      </c>
    </row>
    <row r="131" spans="1:5">
      <c r="A131" s="85" t="s">
        <v>5628</v>
      </c>
      <c r="B131" s="85" t="s">
        <v>5889</v>
      </c>
      <c r="C131" s="85" t="s">
        <v>5890</v>
      </c>
      <c r="D131" s="85" t="s">
        <v>5631</v>
      </c>
      <c r="E131" s="85" t="s">
        <v>5855</v>
      </c>
    </row>
    <row r="132" spans="1:5">
      <c r="A132" s="85" t="s">
        <v>5628</v>
      </c>
      <c r="B132" s="85" t="s">
        <v>5891</v>
      </c>
      <c r="C132" s="85" t="s">
        <v>5892</v>
      </c>
      <c r="D132" s="85" t="s">
        <v>5631</v>
      </c>
      <c r="E132" s="85" t="s">
        <v>5855</v>
      </c>
    </row>
    <row r="133" spans="1:5">
      <c r="A133" s="85" t="s">
        <v>5628</v>
      </c>
      <c r="B133" s="85" t="s">
        <v>5893</v>
      </c>
      <c r="C133" s="85" t="s">
        <v>5894</v>
      </c>
      <c r="D133" s="85" t="s">
        <v>5631</v>
      </c>
      <c r="E133" s="85" t="s">
        <v>5855</v>
      </c>
    </row>
    <row r="134" spans="1:5">
      <c r="A134" s="85" t="s">
        <v>5628</v>
      </c>
      <c r="B134" s="85" t="s">
        <v>5895</v>
      </c>
      <c r="C134" s="85" t="s">
        <v>5896</v>
      </c>
      <c r="D134" s="85" t="s">
        <v>5631</v>
      </c>
      <c r="E134" s="85" t="s">
        <v>5855</v>
      </c>
    </row>
    <row r="135" spans="1:5">
      <c r="A135" s="85" t="s">
        <v>5628</v>
      </c>
      <c r="B135" s="85" t="s">
        <v>5897</v>
      </c>
      <c r="C135" s="85" t="s">
        <v>5898</v>
      </c>
      <c r="D135" s="85" t="s">
        <v>5631</v>
      </c>
      <c r="E135" s="85" t="s">
        <v>5855</v>
      </c>
    </row>
    <row r="136" spans="1:5">
      <c r="A136" s="85" t="s">
        <v>5628</v>
      </c>
      <c r="B136" s="85" t="s">
        <v>5899</v>
      </c>
      <c r="C136" s="85" t="s">
        <v>5900</v>
      </c>
      <c r="D136" s="85" t="s">
        <v>5631</v>
      </c>
      <c r="E136" s="85" t="s">
        <v>5855</v>
      </c>
    </row>
    <row r="137" spans="1:5">
      <c r="A137" s="85" t="s">
        <v>5628</v>
      </c>
      <c r="B137" s="85" t="s">
        <v>5901</v>
      </c>
      <c r="C137" s="85" t="s">
        <v>5902</v>
      </c>
      <c r="D137" s="85" t="s">
        <v>5631</v>
      </c>
      <c r="E137" s="85" t="s">
        <v>5855</v>
      </c>
    </row>
    <row r="138" spans="1:5">
      <c r="A138" s="85" t="s">
        <v>5628</v>
      </c>
      <c r="B138" s="85" t="s">
        <v>5903</v>
      </c>
      <c r="C138" s="85" t="s">
        <v>5904</v>
      </c>
      <c r="D138" s="85" t="s">
        <v>5631</v>
      </c>
      <c r="E138" s="85" t="s">
        <v>5855</v>
      </c>
    </row>
    <row r="139" spans="1:5">
      <c r="A139" s="85" t="s">
        <v>5628</v>
      </c>
      <c r="B139" s="85" t="s">
        <v>5905</v>
      </c>
      <c r="C139" s="85" t="s">
        <v>5906</v>
      </c>
      <c r="D139" s="85" t="s">
        <v>5631</v>
      </c>
      <c r="E139" s="85" t="s">
        <v>5855</v>
      </c>
    </row>
    <row r="140" spans="1:5">
      <c r="A140" s="85" t="s">
        <v>5628</v>
      </c>
      <c r="B140" s="85" t="s">
        <v>5907</v>
      </c>
      <c r="C140" s="85" t="s">
        <v>5908</v>
      </c>
      <c r="D140" s="85" t="s">
        <v>5631</v>
      </c>
      <c r="E140" s="85" t="s">
        <v>5855</v>
      </c>
    </row>
    <row r="141" spans="1:5">
      <c r="A141" s="85" t="s">
        <v>5628</v>
      </c>
      <c r="B141" s="85" t="s">
        <v>5909</v>
      </c>
      <c r="C141" s="85" t="s">
        <v>5910</v>
      </c>
      <c r="D141" s="85" t="s">
        <v>5631</v>
      </c>
      <c r="E141" s="85" t="s">
        <v>5855</v>
      </c>
    </row>
    <row r="142" spans="1:5">
      <c r="A142" s="85" t="s">
        <v>5628</v>
      </c>
      <c r="B142" s="85" t="s">
        <v>5911</v>
      </c>
      <c r="C142" s="85" t="s">
        <v>5912</v>
      </c>
      <c r="D142" s="85" t="s">
        <v>5631</v>
      </c>
      <c r="E142" s="85" t="s">
        <v>5855</v>
      </c>
    </row>
    <row r="143" spans="1:5">
      <c r="A143" s="85" t="s">
        <v>5628</v>
      </c>
      <c r="B143" s="85" t="s">
        <v>5913</v>
      </c>
      <c r="C143" s="85" t="s">
        <v>5914</v>
      </c>
      <c r="D143" s="85" t="s">
        <v>5631</v>
      </c>
      <c r="E143" s="85" t="s">
        <v>5855</v>
      </c>
    </row>
    <row r="144" spans="1:5">
      <c r="A144" s="85" t="s">
        <v>5628</v>
      </c>
      <c r="B144" s="85" t="s">
        <v>5915</v>
      </c>
      <c r="C144" s="85" t="s">
        <v>5916</v>
      </c>
      <c r="D144" s="85" t="s">
        <v>5631</v>
      </c>
      <c r="E144" s="85" t="s">
        <v>5855</v>
      </c>
    </row>
    <row r="145" spans="1:5">
      <c r="A145" s="85" t="s">
        <v>5628</v>
      </c>
      <c r="B145" s="85" t="s">
        <v>5917</v>
      </c>
      <c r="C145" s="85" t="s">
        <v>5918</v>
      </c>
      <c r="D145" s="85" t="s">
        <v>5631</v>
      </c>
      <c r="E145" s="85" t="s">
        <v>5855</v>
      </c>
    </row>
    <row r="146" spans="1:5">
      <c r="A146" s="85" t="s">
        <v>5628</v>
      </c>
      <c r="B146" s="85" t="s">
        <v>5919</v>
      </c>
      <c r="C146" s="85" t="s">
        <v>5815</v>
      </c>
      <c r="D146" s="85" t="s">
        <v>5631</v>
      </c>
      <c r="E146" s="85" t="s">
        <v>5855</v>
      </c>
    </row>
    <row r="147" spans="1:5">
      <c r="A147" s="85" t="s">
        <v>5628</v>
      </c>
      <c r="B147" s="85" t="s">
        <v>5920</v>
      </c>
      <c r="C147" s="85" t="s">
        <v>5921</v>
      </c>
      <c r="D147" s="85" t="s">
        <v>5631</v>
      </c>
      <c r="E147" s="85" t="s">
        <v>5855</v>
      </c>
    </row>
    <row r="148" spans="1:5">
      <c r="A148" s="85" t="s">
        <v>5628</v>
      </c>
      <c r="B148" s="85" t="s">
        <v>5922</v>
      </c>
      <c r="C148" s="85" t="s">
        <v>5923</v>
      </c>
      <c r="D148" s="85" t="s">
        <v>5631</v>
      </c>
      <c r="E148" s="85" t="s">
        <v>5855</v>
      </c>
    </row>
    <row r="149" spans="1:5">
      <c r="A149" s="85" t="s">
        <v>5628</v>
      </c>
      <c r="B149" s="85" t="s">
        <v>5924</v>
      </c>
      <c r="C149" s="85" t="s">
        <v>5925</v>
      </c>
      <c r="D149" s="85" t="s">
        <v>5631</v>
      </c>
      <c r="E149" s="85" t="s">
        <v>5855</v>
      </c>
    </row>
    <row r="150" spans="1:5">
      <c r="A150" s="85" t="s">
        <v>5628</v>
      </c>
      <c r="B150" s="85" t="s">
        <v>5926</v>
      </c>
      <c r="C150" s="85" t="s">
        <v>5927</v>
      </c>
      <c r="D150" s="85" t="s">
        <v>5631</v>
      </c>
      <c r="E150" s="85" t="s">
        <v>5855</v>
      </c>
    </row>
    <row r="151" spans="1:5">
      <c r="A151" s="85" t="s">
        <v>5628</v>
      </c>
      <c r="B151" s="85" t="s">
        <v>5928</v>
      </c>
      <c r="C151" s="85" t="s">
        <v>5929</v>
      </c>
      <c r="D151" s="85" t="s">
        <v>5631</v>
      </c>
      <c r="E151" s="85" t="s">
        <v>5855</v>
      </c>
    </row>
    <row r="152" spans="1:5">
      <c r="A152" s="85" t="s">
        <v>5628</v>
      </c>
      <c r="B152" s="85" t="s">
        <v>5930</v>
      </c>
      <c r="C152" s="85" t="s">
        <v>5931</v>
      </c>
      <c r="D152" s="85" t="s">
        <v>5631</v>
      </c>
      <c r="E152" s="85" t="s">
        <v>5855</v>
      </c>
    </row>
    <row r="153" spans="1:5">
      <c r="A153" s="85" t="s">
        <v>5628</v>
      </c>
      <c r="B153" s="85" t="s">
        <v>5932</v>
      </c>
      <c r="C153" s="85" t="s">
        <v>5933</v>
      </c>
      <c r="D153" s="85" t="s">
        <v>5631</v>
      </c>
      <c r="E153" s="85" t="s">
        <v>5855</v>
      </c>
    </row>
    <row r="154" spans="1:5">
      <c r="A154" s="85" t="s">
        <v>5628</v>
      </c>
      <c r="B154" s="85" t="s">
        <v>5934</v>
      </c>
      <c r="C154" s="85" t="s">
        <v>5935</v>
      </c>
      <c r="D154" s="85" t="s">
        <v>5631</v>
      </c>
      <c r="E154" s="85" t="s">
        <v>5855</v>
      </c>
    </row>
    <row r="155" spans="1:5">
      <c r="A155" s="85" t="s">
        <v>5628</v>
      </c>
      <c r="B155" s="85" t="s">
        <v>5936</v>
      </c>
      <c r="C155" s="85" t="s">
        <v>5937</v>
      </c>
      <c r="D155" s="85" t="s">
        <v>5631</v>
      </c>
      <c r="E155" s="85" t="s">
        <v>5855</v>
      </c>
    </row>
    <row r="156" spans="1:5">
      <c r="A156" s="85" t="s">
        <v>5628</v>
      </c>
      <c r="B156" s="85" t="s">
        <v>5938</v>
      </c>
      <c r="C156" s="85" t="s">
        <v>5939</v>
      </c>
      <c r="D156" s="85" t="s">
        <v>5940</v>
      </c>
      <c r="E156" s="85" t="s">
        <v>5632</v>
      </c>
    </row>
    <row r="157" spans="1:5">
      <c r="A157" s="85" t="s">
        <v>5628</v>
      </c>
      <c r="B157" s="85" t="s">
        <v>5941</v>
      </c>
      <c r="C157" s="85" t="s">
        <v>5877</v>
      </c>
      <c r="D157" s="85" t="s">
        <v>5940</v>
      </c>
      <c r="E157" s="85" t="s">
        <v>5632</v>
      </c>
    </row>
    <row r="158" spans="1:5">
      <c r="A158" s="85" t="s">
        <v>5628</v>
      </c>
      <c r="B158" s="85" t="s">
        <v>5942</v>
      </c>
      <c r="C158" s="85" t="s">
        <v>5943</v>
      </c>
      <c r="D158" s="85" t="s">
        <v>5940</v>
      </c>
      <c r="E158" s="85" t="s">
        <v>5639</v>
      </c>
    </row>
    <row r="159" spans="1:5">
      <c r="A159" s="85" t="s">
        <v>5628</v>
      </c>
      <c r="B159" s="85" t="s">
        <v>5944</v>
      </c>
      <c r="C159" s="85" t="s">
        <v>5945</v>
      </c>
      <c r="D159" s="85" t="s">
        <v>5940</v>
      </c>
      <c r="E159" s="85" t="s">
        <v>5639</v>
      </c>
    </row>
    <row r="160" spans="1:5">
      <c r="A160" s="85" t="s">
        <v>5628</v>
      </c>
      <c r="B160" s="85" t="s">
        <v>5946</v>
      </c>
      <c r="C160" s="85" t="s">
        <v>5947</v>
      </c>
      <c r="D160" s="85" t="s">
        <v>5940</v>
      </c>
      <c r="E160" s="85" t="s">
        <v>5639</v>
      </c>
    </row>
    <row r="161" spans="1:5">
      <c r="A161" s="85" t="s">
        <v>5628</v>
      </c>
      <c r="B161" s="85" t="s">
        <v>5948</v>
      </c>
      <c r="C161" s="85" t="s">
        <v>5949</v>
      </c>
      <c r="D161" s="85" t="s">
        <v>5940</v>
      </c>
      <c r="E161" s="85" t="s">
        <v>5714</v>
      </c>
    </row>
    <row r="162" spans="1:5">
      <c r="A162" s="85" t="s">
        <v>5628</v>
      </c>
      <c r="B162" s="85" t="s">
        <v>5950</v>
      </c>
      <c r="C162" s="85" t="s">
        <v>5951</v>
      </c>
      <c r="D162" s="85" t="s">
        <v>5940</v>
      </c>
      <c r="E162" s="85" t="s">
        <v>5714</v>
      </c>
    </row>
    <row r="163" spans="1:5">
      <c r="A163" s="85" t="s">
        <v>5628</v>
      </c>
      <c r="B163" s="85" t="s">
        <v>5952</v>
      </c>
      <c r="C163" s="85" t="s">
        <v>5953</v>
      </c>
      <c r="D163" s="85" t="s">
        <v>5940</v>
      </c>
      <c r="E163" s="85" t="s">
        <v>5714</v>
      </c>
    </row>
    <row r="164" spans="1:5">
      <c r="A164" s="85" t="s">
        <v>5628</v>
      </c>
      <c r="B164" s="85" t="s">
        <v>5954</v>
      </c>
      <c r="C164" s="85" t="s">
        <v>5955</v>
      </c>
      <c r="D164" s="85" t="s">
        <v>5940</v>
      </c>
      <c r="E164" s="85" t="s">
        <v>5714</v>
      </c>
    </row>
    <row r="165" spans="1:5">
      <c r="A165" s="85" t="s">
        <v>5628</v>
      </c>
      <c r="B165" s="85" t="s">
        <v>5956</v>
      </c>
      <c r="C165" s="85" t="s">
        <v>5957</v>
      </c>
      <c r="D165" s="85" t="s">
        <v>5940</v>
      </c>
      <c r="E165" s="85" t="s">
        <v>5714</v>
      </c>
    </row>
    <row r="166" spans="1:5">
      <c r="A166" s="85" t="s">
        <v>5628</v>
      </c>
      <c r="B166" s="85" t="s">
        <v>5958</v>
      </c>
      <c r="C166" s="85" t="s">
        <v>5959</v>
      </c>
      <c r="D166" s="85" t="s">
        <v>5940</v>
      </c>
      <c r="E166" s="85" t="s">
        <v>5714</v>
      </c>
    </row>
    <row r="167" spans="1:5">
      <c r="A167" s="85" t="s">
        <v>5628</v>
      </c>
      <c r="B167" s="85" t="s">
        <v>5960</v>
      </c>
      <c r="C167" s="85" t="s">
        <v>5961</v>
      </c>
      <c r="D167" s="85" t="s">
        <v>5940</v>
      </c>
      <c r="E167" s="85" t="s">
        <v>5714</v>
      </c>
    </row>
    <row r="168" spans="1:5">
      <c r="A168" s="85" t="s">
        <v>5628</v>
      </c>
      <c r="B168" s="85" t="s">
        <v>5962</v>
      </c>
      <c r="C168" s="85" t="s">
        <v>5963</v>
      </c>
      <c r="D168" s="85" t="s">
        <v>5940</v>
      </c>
      <c r="E168" s="85" t="s">
        <v>5714</v>
      </c>
    </row>
    <row r="169" spans="1:5">
      <c r="A169" s="85" t="s">
        <v>5628</v>
      </c>
      <c r="B169" s="85" t="s">
        <v>5964</v>
      </c>
      <c r="C169" s="85" t="s">
        <v>5965</v>
      </c>
      <c r="D169" s="85" t="s">
        <v>5940</v>
      </c>
      <c r="E169" s="85" t="s">
        <v>5714</v>
      </c>
    </row>
    <row r="170" spans="1:5">
      <c r="A170" s="85" t="s">
        <v>5628</v>
      </c>
      <c r="B170" s="85" t="s">
        <v>5966</v>
      </c>
      <c r="C170" s="85" t="s">
        <v>5967</v>
      </c>
      <c r="D170" s="85" t="s">
        <v>5940</v>
      </c>
      <c r="E170" s="85" t="s">
        <v>5714</v>
      </c>
    </row>
    <row r="171" spans="1:5">
      <c r="A171" s="85" t="s">
        <v>5628</v>
      </c>
      <c r="B171" s="85" t="s">
        <v>5968</v>
      </c>
      <c r="C171" s="85" t="s">
        <v>5969</v>
      </c>
      <c r="D171" s="85" t="s">
        <v>5940</v>
      </c>
      <c r="E171" s="85" t="s">
        <v>5714</v>
      </c>
    </row>
    <row r="172" spans="1:5">
      <c r="A172" s="85" t="s">
        <v>5628</v>
      </c>
      <c r="B172" s="85" t="s">
        <v>5970</v>
      </c>
      <c r="C172" s="85" t="s">
        <v>5971</v>
      </c>
      <c r="D172" s="85" t="s">
        <v>5940</v>
      </c>
      <c r="E172" s="85" t="s">
        <v>5714</v>
      </c>
    </row>
    <row r="173" spans="1:5">
      <c r="A173" s="85" t="s">
        <v>5628</v>
      </c>
      <c r="B173" s="85" t="s">
        <v>5972</v>
      </c>
      <c r="C173" s="85" t="s">
        <v>5973</v>
      </c>
      <c r="D173" s="85" t="s">
        <v>5940</v>
      </c>
      <c r="E173" s="85" t="s">
        <v>5714</v>
      </c>
    </row>
    <row r="174" spans="1:5">
      <c r="A174" s="85" t="s">
        <v>5628</v>
      </c>
      <c r="B174" s="85" t="s">
        <v>5974</v>
      </c>
      <c r="C174" s="85" t="s">
        <v>5975</v>
      </c>
      <c r="D174" s="85" t="s">
        <v>5940</v>
      </c>
      <c r="E174" s="85" t="s">
        <v>5753</v>
      </c>
    </row>
    <row r="175" spans="1:5">
      <c r="A175" s="85" t="s">
        <v>5628</v>
      </c>
      <c r="B175" s="85" t="s">
        <v>5976</v>
      </c>
      <c r="C175" s="85" t="s">
        <v>5977</v>
      </c>
      <c r="D175" s="85" t="s">
        <v>5940</v>
      </c>
      <c r="E175" s="85" t="s">
        <v>5753</v>
      </c>
    </row>
    <row r="176" spans="1:5">
      <c r="A176" s="85" t="s">
        <v>5628</v>
      </c>
      <c r="B176" s="85" t="s">
        <v>5978</v>
      </c>
      <c r="C176" s="85" t="s">
        <v>5979</v>
      </c>
      <c r="D176" s="85" t="s">
        <v>5940</v>
      </c>
      <c r="E176" s="85" t="s">
        <v>5753</v>
      </c>
    </row>
    <row r="177" spans="1:5">
      <c r="A177" s="85" t="s">
        <v>5628</v>
      </c>
      <c r="B177" s="85" t="s">
        <v>5980</v>
      </c>
      <c r="C177" s="85" t="s">
        <v>5981</v>
      </c>
      <c r="D177" s="85" t="s">
        <v>5940</v>
      </c>
      <c r="E177" s="85" t="s">
        <v>5753</v>
      </c>
    </row>
    <row r="178" spans="1:5">
      <c r="A178" s="85" t="s">
        <v>5628</v>
      </c>
      <c r="B178" s="85" t="s">
        <v>5982</v>
      </c>
      <c r="C178" s="85" t="s">
        <v>5983</v>
      </c>
      <c r="D178" s="85" t="s">
        <v>5940</v>
      </c>
      <c r="E178" s="85" t="s">
        <v>5753</v>
      </c>
    </row>
    <row r="179" spans="1:5">
      <c r="A179" s="85" t="s">
        <v>5628</v>
      </c>
      <c r="B179" s="85" t="s">
        <v>5984</v>
      </c>
      <c r="C179" s="85" t="s">
        <v>5985</v>
      </c>
      <c r="D179" s="85" t="s">
        <v>5940</v>
      </c>
      <c r="E179" s="85" t="s">
        <v>5772</v>
      </c>
    </row>
    <row r="180" spans="1:5">
      <c r="A180" s="85" t="s">
        <v>5628</v>
      </c>
      <c r="B180" s="85" t="s">
        <v>5986</v>
      </c>
      <c r="C180" s="85" t="s">
        <v>5987</v>
      </c>
      <c r="D180" s="85" t="s">
        <v>5940</v>
      </c>
      <c r="E180" s="85" t="s">
        <v>5772</v>
      </c>
    </row>
    <row r="181" spans="1:5">
      <c r="A181" s="85" t="s">
        <v>5628</v>
      </c>
      <c r="B181" s="85" t="s">
        <v>5988</v>
      </c>
      <c r="C181" s="85" t="s">
        <v>5989</v>
      </c>
      <c r="D181" s="85" t="s">
        <v>5940</v>
      </c>
      <c r="E181" s="85" t="s">
        <v>5772</v>
      </c>
    </row>
    <row r="182" spans="1:5">
      <c r="A182" s="85" t="s">
        <v>5628</v>
      </c>
      <c r="B182" s="85" t="s">
        <v>5990</v>
      </c>
      <c r="C182" s="85" t="s">
        <v>5991</v>
      </c>
      <c r="D182" s="85" t="s">
        <v>5940</v>
      </c>
      <c r="E182" s="85" t="s">
        <v>5772</v>
      </c>
    </row>
    <row r="183" spans="1:5">
      <c r="A183" s="85" t="s">
        <v>5628</v>
      </c>
      <c r="B183" s="85" t="s">
        <v>5992</v>
      </c>
      <c r="C183" s="85" t="s">
        <v>5993</v>
      </c>
      <c r="D183" s="85" t="s">
        <v>5940</v>
      </c>
      <c r="E183" s="85" t="s">
        <v>5772</v>
      </c>
    </row>
    <row r="184" spans="1:5">
      <c r="A184" s="85" t="s">
        <v>5628</v>
      </c>
      <c r="B184" s="85" t="s">
        <v>5994</v>
      </c>
      <c r="C184" s="85" t="s">
        <v>5995</v>
      </c>
      <c r="D184" s="85" t="s">
        <v>5940</v>
      </c>
      <c r="E184" s="85" t="s">
        <v>5772</v>
      </c>
    </row>
    <row r="185" spans="1:5">
      <c r="A185" s="85" t="s">
        <v>5628</v>
      </c>
      <c r="B185" s="85" t="s">
        <v>5996</v>
      </c>
      <c r="C185" s="85" t="s">
        <v>5997</v>
      </c>
      <c r="D185" s="85" t="s">
        <v>5940</v>
      </c>
      <c r="E185" s="85" t="s">
        <v>5772</v>
      </c>
    </row>
    <row r="186" spans="1:5">
      <c r="A186" s="85" t="s">
        <v>5628</v>
      </c>
      <c r="B186" s="85" t="s">
        <v>5998</v>
      </c>
      <c r="C186" s="85" t="s">
        <v>5999</v>
      </c>
      <c r="D186" s="85" t="s">
        <v>5940</v>
      </c>
      <c r="E186" s="85" t="s">
        <v>5801</v>
      </c>
    </row>
    <row r="187" spans="1:5">
      <c r="A187" s="85" t="s">
        <v>5628</v>
      </c>
      <c r="B187" s="85" t="s">
        <v>6000</v>
      </c>
      <c r="C187" s="85" t="s">
        <v>6001</v>
      </c>
      <c r="D187" s="85" t="s">
        <v>5940</v>
      </c>
      <c r="E187" s="85" t="s">
        <v>5801</v>
      </c>
    </row>
    <row r="188" spans="1:5">
      <c r="A188" s="85" t="s">
        <v>5628</v>
      </c>
      <c r="B188" s="85" t="s">
        <v>6002</v>
      </c>
      <c r="C188" s="85" t="s">
        <v>6003</v>
      </c>
      <c r="D188" s="85" t="s">
        <v>5940</v>
      </c>
      <c r="E188" s="85" t="s">
        <v>5801</v>
      </c>
    </row>
    <row r="189" spans="1:5">
      <c r="A189" s="85" t="s">
        <v>5628</v>
      </c>
      <c r="B189" s="85" t="s">
        <v>6004</v>
      </c>
      <c r="C189" s="85" t="s">
        <v>6005</v>
      </c>
      <c r="D189" s="85" t="s">
        <v>5940</v>
      </c>
      <c r="E189" s="85" t="s">
        <v>5801</v>
      </c>
    </row>
    <row r="190" spans="1:5">
      <c r="A190" s="85" t="s">
        <v>5628</v>
      </c>
      <c r="B190" s="85" t="s">
        <v>5820</v>
      </c>
      <c r="C190" s="85" t="s">
        <v>6006</v>
      </c>
      <c r="D190" s="85" t="s">
        <v>5940</v>
      </c>
      <c r="E190" s="85" t="s">
        <v>5820</v>
      </c>
    </row>
    <row r="191" spans="1:5">
      <c r="A191" s="85" t="s">
        <v>5628</v>
      </c>
      <c r="B191" s="85" t="s">
        <v>6007</v>
      </c>
      <c r="C191" s="85" t="s">
        <v>6008</v>
      </c>
      <c r="D191" s="85" t="s">
        <v>5940</v>
      </c>
      <c r="E191" s="85" t="s">
        <v>5825</v>
      </c>
    </row>
    <row r="192" spans="1:5">
      <c r="A192" s="85" t="s">
        <v>5628</v>
      </c>
      <c r="B192" s="85" t="s">
        <v>6009</v>
      </c>
      <c r="C192" s="85" t="s">
        <v>6010</v>
      </c>
      <c r="D192" s="85" t="s">
        <v>5940</v>
      </c>
      <c r="E192" s="85" t="s">
        <v>5855</v>
      </c>
    </row>
    <row r="193" spans="1:5">
      <c r="A193" s="85" t="s">
        <v>5628</v>
      </c>
      <c r="B193" s="85" t="s">
        <v>6011</v>
      </c>
      <c r="C193" s="85" t="s">
        <v>6012</v>
      </c>
      <c r="D193" s="85" t="s">
        <v>5940</v>
      </c>
      <c r="E193" s="85" t="s">
        <v>5855</v>
      </c>
    </row>
    <row r="194" spans="1:5">
      <c r="A194" s="85" t="s">
        <v>5628</v>
      </c>
      <c r="B194" s="85" t="s">
        <v>6013</v>
      </c>
      <c r="C194" s="85" t="s">
        <v>6014</v>
      </c>
      <c r="D194" s="85" t="s">
        <v>5940</v>
      </c>
      <c r="E194" s="85" t="s">
        <v>5855</v>
      </c>
    </row>
    <row r="195" spans="1:5">
      <c r="A195" s="85" t="s">
        <v>5628</v>
      </c>
      <c r="B195" s="85" t="s">
        <v>6015</v>
      </c>
      <c r="C195" s="85" t="s">
        <v>5848</v>
      </c>
      <c r="D195" s="85" t="s">
        <v>5940</v>
      </c>
      <c r="E195" s="85" t="s">
        <v>5855</v>
      </c>
    </row>
    <row r="196" spans="1:5">
      <c r="A196" s="85" t="s">
        <v>5628</v>
      </c>
      <c r="B196" s="85" t="s">
        <v>6016</v>
      </c>
      <c r="C196" s="85" t="s">
        <v>6017</v>
      </c>
      <c r="D196" s="85" t="s">
        <v>5940</v>
      </c>
      <c r="E196" s="85" t="s">
        <v>5855</v>
      </c>
    </row>
    <row r="197" spans="1:5">
      <c r="A197" s="85" t="s">
        <v>5628</v>
      </c>
      <c r="B197" s="85" t="s">
        <v>6018</v>
      </c>
      <c r="C197" s="85" t="s">
        <v>6019</v>
      </c>
      <c r="D197" s="85" t="s">
        <v>5940</v>
      </c>
      <c r="E197" s="85" t="s">
        <v>5855</v>
      </c>
    </row>
    <row r="198" spans="1:5">
      <c r="A198" s="85" t="s">
        <v>5628</v>
      </c>
      <c r="B198" s="85" t="s">
        <v>6020</v>
      </c>
      <c r="C198" s="85" t="s">
        <v>6021</v>
      </c>
      <c r="D198" s="85" t="s">
        <v>5940</v>
      </c>
      <c r="E198" s="85" t="s">
        <v>5855</v>
      </c>
    </row>
    <row r="199" spans="1:5">
      <c r="A199" s="85" t="s">
        <v>5628</v>
      </c>
      <c r="B199" s="85" t="s">
        <v>6022</v>
      </c>
      <c r="C199" s="85" t="s">
        <v>6023</v>
      </c>
      <c r="D199" s="85" t="s">
        <v>5940</v>
      </c>
      <c r="E199" s="85" t="s">
        <v>5855</v>
      </c>
    </row>
    <row r="200" spans="1:5">
      <c r="A200" s="85" t="s">
        <v>5628</v>
      </c>
      <c r="B200" s="85" t="s">
        <v>6024</v>
      </c>
      <c r="C200" s="85" t="s">
        <v>6025</v>
      </c>
      <c r="D200" s="85" t="s">
        <v>5940</v>
      </c>
      <c r="E200" s="85" t="s">
        <v>5855</v>
      </c>
    </row>
    <row r="201" spans="1:5">
      <c r="A201" s="85" t="s">
        <v>5628</v>
      </c>
      <c r="B201" s="85" t="s">
        <v>6026</v>
      </c>
      <c r="C201" s="85" t="s">
        <v>6027</v>
      </c>
      <c r="D201" s="85" t="s">
        <v>5940</v>
      </c>
      <c r="E201" s="85" t="s">
        <v>5855</v>
      </c>
    </row>
    <row r="202" spans="1:5">
      <c r="A202" s="85" t="s">
        <v>5628</v>
      </c>
      <c r="B202" s="85" t="s">
        <v>6028</v>
      </c>
      <c r="C202" s="85" t="s">
        <v>6029</v>
      </c>
      <c r="D202" s="85" t="s">
        <v>5940</v>
      </c>
      <c r="E202" s="85" t="s">
        <v>5855</v>
      </c>
    </row>
    <row r="203" spans="1:5">
      <c r="A203" s="85" t="s">
        <v>5628</v>
      </c>
      <c r="B203" s="85" t="s">
        <v>6030</v>
      </c>
      <c r="C203" s="85" t="s">
        <v>6031</v>
      </c>
      <c r="D203" s="85" t="s">
        <v>5940</v>
      </c>
      <c r="E203" s="85" t="s">
        <v>5855</v>
      </c>
    </row>
    <row r="204" spans="1:5">
      <c r="A204" s="85" t="s">
        <v>5628</v>
      </c>
      <c r="B204" s="85" t="s">
        <v>6032</v>
      </c>
      <c r="C204" s="85" t="s">
        <v>6033</v>
      </c>
      <c r="D204" s="85" t="s">
        <v>5940</v>
      </c>
      <c r="E204" s="85" t="s">
        <v>5855</v>
      </c>
    </row>
    <row r="205" spans="1:5">
      <c r="A205" s="85" t="s">
        <v>5628</v>
      </c>
      <c r="B205" s="85" t="s">
        <v>6034</v>
      </c>
      <c r="C205" s="85" t="s">
        <v>6035</v>
      </c>
      <c r="D205" s="85" t="s">
        <v>5940</v>
      </c>
      <c r="E205" s="85" t="s">
        <v>5855</v>
      </c>
    </row>
    <row r="206" spans="1:5">
      <c r="A206" s="85" t="s">
        <v>5628</v>
      </c>
      <c r="B206" s="85" t="s">
        <v>6036</v>
      </c>
      <c r="C206" s="85" t="s">
        <v>6037</v>
      </c>
      <c r="D206" s="85" t="s">
        <v>5940</v>
      </c>
      <c r="E206" s="85" t="s">
        <v>5855</v>
      </c>
    </row>
    <row r="207" spans="1:5">
      <c r="A207" s="85" t="s">
        <v>5628</v>
      </c>
      <c r="B207" s="85" t="s">
        <v>6038</v>
      </c>
      <c r="C207" s="85" t="s">
        <v>6039</v>
      </c>
      <c r="D207" s="85" t="s">
        <v>5940</v>
      </c>
      <c r="E207" s="85" t="s">
        <v>5855</v>
      </c>
    </row>
    <row r="208" spans="1:5">
      <c r="A208" s="85" t="s">
        <v>5628</v>
      </c>
      <c r="B208" s="85" t="s">
        <v>6040</v>
      </c>
      <c r="C208" s="85" t="s">
        <v>6041</v>
      </c>
      <c r="D208" s="85" t="s">
        <v>5940</v>
      </c>
      <c r="E208" s="85" t="s">
        <v>5855</v>
      </c>
    </row>
    <row r="209" spans="1:5">
      <c r="A209" s="85" t="s">
        <v>6042</v>
      </c>
      <c r="B209" s="85" t="s">
        <v>5938</v>
      </c>
      <c r="C209" s="85" t="s">
        <v>5655</v>
      </c>
      <c r="D209" s="85" t="s">
        <v>5940</v>
      </c>
      <c r="E209" s="85" t="s">
        <v>5632</v>
      </c>
    </row>
    <row r="210" spans="1:5">
      <c r="A210" s="85" t="s">
        <v>6042</v>
      </c>
      <c r="B210" s="85" t="s">
        <v>6043</v>
      </c>
      <c r="C210" s="85" t="s">
        <v>5655</v>
      </c>
      <c r="D210" s="85" t="s">
        <v>5940</v>
      </c>
      <c r="E210" s="85" t="s">
        <v>5632</v>
      </c>
    </row>
    <row r="211" spans="1:5">
      <c r="A211" s="85" t="s">
        <v>6042</v>
      </c>
      <c r="B211" s="85" t="s">
        <v>5942</v>
      </c>
      <c r="C211" s="85" t="s">
        <v>6044</v>
      </c>
      <c r="D211" s="85" t="s">
        <v>5940</v>
      </c>
      <c r="E211" s="85" t="s">
        <v>5639</v>
      </c>
    </row>
    <row r="212" spans="1:5">
      <c r="A212" s="85" t="s">
        <v>6042</v>
      </c>
      <c r="B212" s="85" t="s">
        <v>5944</v>
      </c>
      <c r="C212" s="85" t="s">
        <v>6045</v>
      </c>
      <c r="D212" s="85" t="s">
        <v>5940</v>
      </c>
      <c r="E212" s="85" t="s">
        <v>5639</v>
      </c>
    </row>
    <row r="213" spans="1:5">
      <c r="A213" s="85" t="s">
        <v>6042</v>
      </c>
      <c r="B213" s="85" t="s">
        <v>5946</v>
      </c>
      <c r="C213" s="85" t="s">
        <v>6046</v>
      </c>
      <c r="D213" s="85" t="s">
        <v>5940</v>
      </c>
      <c r="E213" s="85" t="s">
        <v>5639</v>
      </c>
    </row>
    <row r="214" spans="1:5">
      <c r="A214" s="85" t="s">
        <v>6042</v>
      </c>
      <c r="B214" s="85" t="s">
        <v>5948</v>
      </c>
      <c r="C214" s="85" t="s">
        <v>6047</v>
      </c>
      <c r="D214" s="85" t="s">
        <v>5940</v>
      </c>
      <c r="E214" s="85" t="s">
        <v>5714</v>
      </c>
    </row>
    <row r="215" spans="1:5">
      <c r="A215" s="85" t="s">
        <v>6042</v>
      </c>
      <c r="B215" s="85" t="s">
        <v>6048</v>
      </c>
      <c r="C215" s="85" t="s">
        <v>6049</v>
      </c>
      <c r="D215" s="85" t="s">
        <v>5940</v>
      </c>
      <c r="E215" s="85" t="s">
        <v>5714</v>
      </c>
    </row>
    <row r="216" spans="1:5">
      <c r="A216" s="85" t="s">
        <v>6042</v>
      </c>
      <c r="B216" s="85" t="s">
        <v>6050</v>
      </c>
      <c r="C216" s="85" t="s">
        <v>6051</v>
      </c>
      <c r="D216" s="85" t="s">
        <v>5940</v>
      </c>
      <c r="E216" s="85" t="s">
        <v>5714</v>
      </c>
    </row>
    <row r="217" spans="1:5">
      <c r="A217" s="85" t="s">
        <v>6042</v>
      </c>
      <c r="B217" s="85" t="s">
        <v>5954</v>
      </c>
      <c r="C217" s="85" t="s">
        <v>6052</v>
      </c>
      <c r="D217" s="85" t="s">
        <v>5940</v>
      </c>
      <c r="E217" s="85" t="s">
        <v>5714</v>
      </c>
    </row>
    <row r="218" spans="1:5">
      <c r="A218" s="85" t="s">
        <v>6042</v>
      </c>
      <c r="B218" s="85" t="s">
        <v>5956</v>
      </c>
      <c r="C218" s="85" t="s">
        <v>6053</v>
      </c>
      <c r="D218" s="85" t="s">
        <v>5940</v>
      </c>
      <c r="E218" s="85" t="s">
        <v>5714</v>
      </c>
    </row>
    <row r="219" spans="1:5">
      <c r="A219" s="85" t="s">
        <v>6042</v>
      </c>
      <c r="B219" s="85" t="s">
        <v>5958</v>
      </c>
      <c r="C219" s="85" t="s">
        <v>6054</v>
      </c>
      <c r="D219" s="85" t="s">
        <v>5940</v>
      </c>
      <c r="E219" s="85" t="s">
        <v>5714</v>
      </c>
    </row>
    <row r="220" spans="1:5">
      <c r="A220" s="85" t="s">
        <v>6042</v>
      </c>
      <c r="B220" s="85" t="s">
        <v>6055</v>
      </c>
      <c r="C220" s="85" t="s">
        <v>6056</v>
      </c>
      <c r="D220" s="85" t="s">
        <v>5940</v>
      </c>
      <c r="E220" s="85" t="s">
        <v>5714</v>
      </c>
    </row>
    <row r="221" spans="1:5">
      <c r="A221" s="85" t="s">
        <v>6042</v>
      </c>
      <c r="B221" s="85" t="s">
        <v>5962</v>
      </c>
      <c r="C221" s="85" t="s">
        <v>6057</v>
      </c>
      <c r="D221" s="85" t="s">
        <v>5940</v>
      </c>
      <c r="E221" s="85" t="s">
        <v>5714</v>
      </c>
    </row>
    <row r="222" spans="1:5">
      <c r="A222" s="85" t="s">
        <v>6042</v>
      </c>
      <c r="B222" s="85" t="s">
        <v>5964</v>
      </c>
      <c r="C222" s="85" t="s">
        <v>6058</v>
      </c>
      <c r="D222" s="85" t="s">
        <v>5940</v>
      </c>
      <c r="E222" s="85" t="s">
        <v>5714</v>
      </c>
    </row>
    <row r="223" spans="1:5">
      <c r="A223" s="85" t="s">
        <v>6042</v>
      </c>
      <c r="B223" s="85" t="s">
        <v>6059</v>
      </c>
      <c r="C223" s="85" t="s">
        <v>6060</v>
      </c>
      <c r="D223" s="85" t="s">
        <v>5940</v>
      </c>
      <c r="E223" s="85" t="s">
        <v>5714</v>
      </c>
    </row>
    <row r="224" spans="1:5">
      <c r="A224" s="85" t="s">
        <v>6042</v>
      </c>
      <c r="B224" s="85" t="s">
        <v>6061</v>
      </c>
      <c r="C224" s="85" t="s">
        <v>6062</v>
      </c>
      <c r="D224" s="85" t="s">
        <v>5940</v>
      </c>
      <c r="E224" s="85" t="s">
        <v>5714</v>
      </c>
    </row>
    <row r="225" spans="1:5">
      <c r="A225" s="85" t="s">
        <v>6042</v>
      </c>
      <c r="B225" s="85" t="s">
        <v>6063</v>
      </c>
      <c r="C225" s="85" t="s">
        <v>6064</v>
      </c>
      <c r="D225" s="85" t="s">
        <v>5940</v>
      </c>
      <c r="E225" s="85" t="s">
        <v>5714</v>
      </c>
    </row>
    <row r="226" spans="1:5">
      <c r="A226" s="85" t="s">
        <v>6042</v>
      </c>
      <c r="B226" s="85" t="s">
        <v>5972</v>
      </c>
      <c r="C226" s="85" t="s">
        <v>6065</v>
      </c>
      <c r="D226" s="85" t="s">
        <v>5940</v>
      </c>
      <c r="E226" s="85" t="s">
        <v>5714</v>
      </c>
    </row>
    <row r="227" spans="1:5">
      <c r="A227" s="85" t="s">
        <v>6042</v>
      </c>
      <c r="B227" s="85" t="s">
        <v>6011</v>
      </c>
      <c r="C227" s="85" t="s">
        <v>5655</v>
      </c>
      <c r="D227" s="85" t="s">
        <v>5940</v>
      </c>
      <c r="E227" s="85" t="s">
        <v>5714</v>
      </c>
    </row>
    <row r="228" spans="1:5">
      <c r="A228" s="85" t="s">
        <v>6042</v>
      </c>
      <c r="B228" s="85" t="s">
        <v>5974</v>
      </c>
      <c r="C228" s="85" t="s">
        <v>6066</v>
      </c>
      <c r="D228" s="85" t="s">
        <v>5940</v>
      </c>
      <c r="E228" s="85" t="s">
        <v>5753</v>
      </c>
    </row>
    <row r="229" spans="1:5">
      <c r="A229" s="85" t="s">
        <v>6042</v>
      </c>
      <c r="B229" s="85" t="s">
        <v>5976</v>
      </c>
      <c r="C229" s="85" t="s">
        <v>6067</v>
      </c>
      <c r="D229" s="85" t="s">
        <v>5940</v>
      </c>
      <c r="E229" s="85" t="s">
        <v>5753</v>
      </c>
    </row>
    <row r="230" spans="1:5">
      <c r="A230" s="85" t="s">
        <v>6042</v>
      </c>
      <c r="B230" s="85" t="s">
        <v>5978</v>
      </c>
      <c r="C230" s="85" t="s">
        <v>6068</v>
      </c>
      <c r="D230" s="85" t="s">
        <v>5940</v>
      </c>
      <c r="E230" s="85" t="s">
        <v>5753</v>
      </c>
    </row>
    <row r="231" spans="1:5">
      <c r="A231" s="85" t="s">
        <v>6042</v>
      </c>
      <c r="B231" s="85" t="s">
        <v>5980</v>
      </c>
      <c r="C231" s="85" t="s">
        <v>6069</v>
      </c>
      <c r="D231" s="85" t="s">
        <v>5940</v>
      </c>
      <c r="E231" s="85" t="s">
        <v>5753</v>
      </c>
    </row>
    <row r="232" spans="1:5">
      <c r="A232" s="85" t="s">
        <v>6042</v>
      </c>
      <c r="B232" s="85" t="s">
        <v>5982</v>
      </c>
      <c r="C232" s="85" t="s">
        <v>6070</v>
      </c>
      <c r="D232" s="85" t="s">
        <v>5940</v>
      </c>
      <c r="E232" s="85" t="s">
        <v>5753</v>
      </c>
    </row>
    <row r="233" spans="1:5">
      <c r="A233" s="85" t="s">
        <v>6042</v>
      </c>
      <c r="B233" s="85" t="s">
        <v>5984</v>
      </c>
      <c r="C233" s="85" t="s">
        <v>6071</v>
      </c>
      <c r="D233" s="85" t="s">
        <v>5940</v>
      </c>
      <c r="E233" s="85" t="s">
        <v>5772</v>
      </c>
    </row>
    <row r="234" spans="1:5">
      <c r="A234" s="85" t="s">
        <v>6042</v>
      </c>
      <c r="B234" s="85" t="s">
        <v>5986</v>
      </c>
      <c r="C234" s="85" t="s">
        <v>6072</v>
      </c>
      <c r="D234" s="85" t="s">
        <v>5940</v>
      </c>
      <c r="E234" s="85" t="s">
        <v>5772</v>
      </c>
    </row>
    <row r="235" spans="1:5">
      <c r="A235" s="85" t="s">
        <v>6042</v>
      </c>
      <c r="B235" s="85" t="s">
        <v>5988</v>
      </c>
      <c r="C235" s="85" t="s">
        <v>6073</v>
      </c>
      <c r="D235" s="85" t="s">
        <v>5940</v>
      </c>
      <c r="E235" s="85" t="s">
        <v>5772</v>
      </c>
    </row>
    <row r="236" spans="1:5">
      <c r="A236" s="85" t="s">
        <v>6042</v>
      </c>
      <c r="B236" s="85" t="s">
        <v>5990</v>
      </c>
      <c r="C236" s="85" t="s">
        <v>6074</v>
      </c>
      <c r="D236" s="85" t="s">
        <v>5940</v>
      </c>
      <c r="E236" s="85" t="s">
        <v>5772</v>
      </c>
    </row>
    <row r="237" spans="1:5">
      <c r="A237" s="85" t="s">
        <v>6042</v>
      </c>
      <c r="B237" s="85" t="s">
        <v>5992</v>
      </c>
      <c r="C237" s="85" t="s">
        <v>6075</v>
      </c>
      <c r="D237" s="85" t="s">
        <v>5940</v>
      </c>
      <c r="E237" s="85" t="s">
        <v>5772</v>
      </c>
    </row>
    <row r="238" spans="1:5">
      <c r="A238" s="85" t="s">
        <v>6042</v>
      </c>
      <c r="B238" s="85" t="s">
        <v>5994</v>
      </c>
      <c r="C238" s="85" t="s">
        <v>6076</v>
      </c>
      <c r="D238" s="85" t="s">
        <v>5940</v>
      </c>
      <c r="E238" s="85" t="s">
        <v>5772</v>
      </c>
    </row>
    <row r="239" spans="1:5">
      <c r="A239" s="85" t="s">
        <v>6042</v>
      </c>
      <c r="B239" s="85" t="s">
        <v>5996</v>
      </c>
      <c r="C239" s="85" t="s">
        <v>6077</v>
      </c>
      <c r="D239" s="85" t="s">
        <v>5940</v>
      </c>
      <c r="E239" s="85" t="s">
        <v>5772</v>
      </c>
    </row>
    <row r="240" spans="1:5">
      <c r="A240" s="85" t="s">
        <v>6042</v>
      </c>
      <c r="B240" s="85" t="s">
        <v>5998</v>
      </c>
      <c r="C240" s="85" t="s">
        <v>6078</v>
      </c>
      <c r="D240" s="85" t="s">
        <v>5940</v>
      </c>
      <c r="E240" s="85" t="s">
        <v>5801</v>
      </c>
    </row>
    <row r="241" spans="1:5">
      <c r="A241" s="85" t="s">
        <v>6042</v>
      </c>
      <c r="B241" s="85" t="s">
        <v>6000</v>
      </c>
      <c r="C241" s="85" t="s">
        <v>6079</v>
      </c>
      <c r="D241" s="85" t="s">
        <v>5940</v>
      </c>
      <c r="E241" s="85" t="s">
        <v>5801</v>
      </c>
    </row>
    <row r="242" spans="1:5">
      <c r="A242" s="85" t="s">
        <v>6042</v>
      </c>
      <c r="B242" s="85" t="s">
        <v>6002</v>
      </c>
      <c r="C242" s="85" t="s">
        <v>6080</v>
      </c>
      <c r="D242" s="85" t="s">
        <v>5940</v>
      </c>
      <c r="E242" s="85" t="s">
        <v>5801</v>
      </c>
    </row>
    <row r="243" spans="1:5">
      <c r="A243" s="85" t="s">
        <v>6042</v>
      </c>
      <c r="B243" s="85" t="s">
        <v>6004</v>
      </c>
      <c r="C243" s="85" t="s">
        <v>6081</v>
      </c>
      <c r="D243" s="85" t="s">
        <v>5940</v>
      </c>
      <c r="E243" s="85" t="s">
        <v>5801</v>
      </c>
    </row>
    <row r="244" spans="1:5">
      <c r="A244" s="85" t="s">
        <v>6042</v>
      </c>
      <c r="B244" s="85" t="s">
        <v>5820</v>
      </c>
      <c r="C244" s="85" t="s">
        <v>6082</v>
      </c>
      <c r="D244" s="85" t="s">
        <v>5940</v>
      </c>
      <c r="E244" s="85" t="s">
        <v>5820</v>
      </c>
    </row>
    <row r="245" spans="1:5">
      <c r="A245" s="85" t="s">
        <v>6042</v>
      </c>
      <c r="B245" s="85" t="s">
        <v>6007</v>
      </c>
      <c r="C245" s="85" t="s">
        <v>6083</v>
      </c>
      <c r="D245" s="85" t="s">
        <v>5940</v>
      </c>
      <c r="E245" s="85" t="s">
        <v>5825</v>
      </c>
    </row>
    <row r="246" spans="1:5">
      <c r="A246" s="85" t="s">
        <v>6042</v>
      </c>
      <c r="B246" s="85" t="s">
        <v>6009</v>
      </c>
      <c r="C246" s="85" t="s">
        <v>5655</v>
      </c>
      <c r="D246" s="85" t="s">
        <v>5940</v>
      </c>
      <c r="E246" s="85" t="s">
        <v>5855</v>
      </c>
    </row>
    <row r="247" spans="1:5">
      <c r="A247" s="85" t="s">
        <v>6042</v>
      </c>
      <c r="B247" s="85" t="s">
        <v>6084</v>
      </c>
      <c r="C247" s="85" t="s">
        <v>6085</v>
      </c>
      <c r="D247" s="85" t="s">
        <v>5940</v>
      </c>
      <c r="E247" s="85" t="s">
        <v>5855</v>
      </c>
    </row>
    <row r="248" spans="1:5">
      <c r="A248" s="85" t="s">
        <v>6042</v>
      </c>
      <c r="B248" s="85" t="s">
        <v>6015</v>
      </c>
      <c r="C248" s="85" t="s">
        <v>6086</v>
      </c>
      <c r="D248" s="85" t="s">
        <v>5940</v>
      </c>
      <c r="E248" s="85" t="s">
        <v>5855</v>
      </c>
    </row>
    <row r="249" spans="1:5">
      <c r="A249" s="85" t="s">
        <v>6042</v>
      </c>
      <c r="B249" s="85" t="s">
        <v>6016</v>
      </c>
      <c r="C249" s="85" t="s">
        <v>6087</v>
      </c>
      <c r="D249" s="85" t="s">
        <v>5940</v>
      </c>
      <c r="E249" s="85" t="s">
        <v>5855</v>
      </c>
    </row>
    <row r="250" spans="1:5">
      <c r="A250" s="85" t="s">
        <v>6042</v>
      </c>
      <c r="B250" s="85" t="s">
        <v>6018</v>
      </c>
      <c r="C250" s="85" t="s">
        <v>6088</v>
      </c>
      <c r="D250" s="85" t="s">
        <v>5940</v>
      </c>
      <c r="E250" s="85" t="s">
        <v>5855</v>
      </c>
    </row>
    <row r="251" spans="1:5">
      <c r="A251" s="85" t="s">
        <v>6042</v>
      </c>
      <c r="B251" s="85" t="s">
        <v>6020</v>
      </c>
      <c r="C251" s="85" t="s">
        <v>5844</v>
      </c>
      <c r="D251" s="85" t="s">
        <v>5940</v>
      </c>
      <c r="E251" s="85" t="s">
        <v>5855</v>
      </c>
    </row>
    <row r="252" spans="1:5">
      <c r="A252" s="85" t="s">
        <v>6042</v>
      </c>
      <c r="B252" s="85" t="s">
        <v>6089</v>
      </c>
      <c r="C252" s="85" t="s">
        <v>5655</v>
      </c>
      <c r="D252" s="85" t="s">
        <v>5940</v>
      </c>
      <c r="E252" s="85" t="s">
        <v>5855</v>
      </c>
    </row>
    <row r="253" spans="1:5">
      <c r="A253" s="85" t="s">
        <v>6042</v>
      </c>
      <c r="B253" s="85" t="s">
        <v>6022</v>
      </c>
      <c r="C253" s="85" t="s">
        <v>5655</v>
      </c>
      <c r="D253" s="85" t="s">
        <v>5940</v>
      </c>
      <c r="E253" s="85" t="s">
        <v>5855</v>
      </c>
    </row>
    <row r="254" spans="1:5">
      <c r="A254" s="85" t="s">
        <v>6042</v>
      </c>
      <c r="B254" s="85" t="s">
        <v>6024</v>
      </c>
      <c r="C254" s="85" t="s">
        <v>5655</v>
      </c>
      <c r="D254" s="85" t="s">
        <v>5940</v>
      </c>
      <c r="E254" s="85" t="s">
        <v>5855</v>
      </c>
    </row>
    <row r="255" spans="1:5">
      <c r="A255" s="85" t="s">
        <v>6042</v>
      </c>
      <c r="B255" s="85" t="s">
        <v>6026</v>
      </c>
      <c r="C255" s="85" t="s">
        <v>6090</v>
      </c>
      <c r="D255" s="85" t="s">
        <v>5940</v>
      </c>
      <c r="E255" s="85" t="s">
        <v>5855</v>
      </c>
    </row>
    <row r="256" spans="1:5">
      <c r="A256" s="85" t="s">
        <v>6042</v>
      </c>
      <c r="B256" s="85" t="s">
        <v>6028</v>
      </c>
      <c r="C256" s="85" t="s">
        <v>6091</v>
      </c>
      <c r="D256" s="85" t="s">
        <v>5940</v>
      </c>
      <c r="E256" s="85" t="s">
        <v>5855</v>
      </c>
    </row>
    <row r="257" spans="1:5">
      <c r="A257" s="85" t="s">
        <v>6042</v>
      </c>
      <c r="B257" s="85" t="s">
        <v>6030</v>
      </c>
      <c r="C257" s="85" t="s">
        <v>6092</v>
      </c>
      <c r="D257" s="85" t="s">
        <v>5940</v>
      </c>
      <c r="E257" s="85" t="s">
        <v>5855</v>
      </c>
    </row>
    <row r="258" spans="1:5">
      <c r="A258" s="85" t="s">
        <v>6042</v>
      </c>
      <c r="B258" s="85" t="s">
        <v>6032</v>
      </c>
      <c r="C258" s="85" t="s">
        <v>5655</v>
      </c>
      <c r="D258" s="85" t="s">
        <v>5940</v>
      </c>
      <c r="E258" s="85" t="s">
        <v>5855</v>
      </c>
    </row>
    <row r="259" spans="1:5">
      <c r="A259" s="85" t="s">
        <v>6042</v>
      </c>
      <c r="B259" s="85" t="s">
        <v>6093</v>
      </c>
      <c r="C259" s="85" t="s">
        <v>6094</v>
      </c>
      <c r="D259" s="85" t="s">
        <v>5940</v>
      </c>
      <c r="E259" s="85" t="s">
        <v>5855</v>
      </c>
    </row>
    <row r="260" spans="1:5">
      <c r="A260" s="85" t="s">
        <v>6042</v>
      </c>
      <c r="B260" s="85" t="s">
        <v>6095</v>
      </c>
      <c r="C260" s="85" t="s">
        <v>6096</v>
      </c>
      <c r="D260" s="85" t="s">
        <v>5940</v>
      </c>
      <c r="E260" s="85" t="s">
        <v>5855</v>
      </c>
    </row>
    <row r="261" spans="1:5">
      <c r="A261" s="85" t="s">
        <v>6042</v>
      </c>
      <c r="B261" s="85" t="s">
        <v>6038</v>
      </c>
      <c r="C261" s="85" t="s">
        <v>6097</v>
      </c>
      <c r="D261" s="85" t="s">
        <v>5940</v>
      </c>
      <c r="E261" s="85" t="s">
        <v>5855</v>
      </c>
    </row>
    <row r="262" spans="1:5">
      <c r="A262" s="85" t="s">
        <v>6042</v>
      </c>
      <c r="B262" s="85" t="s">
        <v>6040</v>
      </c>
      <c r="C262" s="85" t="s">
        <v>6098</v>
      </c>
      <c r="D262" s="85" t="s">
        <v>5940</v>
      </c>
      <c r="E262" s="85" t="s">
        <v>5855</v>
      </c>
    </row>
    <row r="263" spans="1:5">
      <c r="A263" s="62"/>
      <c r="B263" s="62"/>
      <c r="C263" s="62"/>
      <c r="D263" s="62"/>
      <c r="E263" s="62"/>
    </row>
    <row r="264" spans="1:5">
      <c r="A264" s="61" t="s">
        <v>6099</v>
      </c>
      <c r="B264" s="85"/>
      <c r="C264" s="85"/>
      <c r="D264" s="85"/>
      <c r="E264" s="85"/>
    </row>
  </sheetData>
  <mergeCells count="1">
    <mergeCell ref="A1:T1"/>
  </mergeCells>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36025-D615-480D-BFC8-6565152EFC58}">
  <dimension ref="A1:T168"/>
  <sheetViews>
    <sheetView workbookViewId="0">
      <selection activeCell="N14" sqref="N14"/>
    </sheetView>
  </sheetViews>
  <sheetFormatPr defaultRowHeight="15"/>
  <cols>
    <col min="1" max="1" width="17" customWidth="1"/>
    <col min="2" max="2" width="43.140625" customWidth="1"/>
    <col min="3" max="3" width="26.28515625" customWidth="1"/>
    <col min="4" max="4" width="19.28515625" style="66" customWidth="1"/>
    <col min="7" max="7" width="11.5703125" customWidth="1"/>
    <col min="9" max="9" width="13.28515625" customWidth="1"/>
    <col min="10" max="10" width="13.42578125" customWidth="1"/>
  </cols>
  <sheetData>
    <row r="1" spans="1:20" ht="15.75">
      <c r="A1" s="197" t="s">
        <v>29</v>
      </c>
      <c r="B1" s="198"/>
      <c r="C1" s="198"/>
      <c r="D1" s="198"/>
      <c r="E1" s="198"/>
      <c r="F1" s="198"/>
      <c r="G1" s="198"/>
      <c r="H1" s="198"/>
      <c r="I1" s="198"/>
      <c r="J1" s="198"/>
      <c r="K1" s="198"/>
      <c r="L1" s="198"/>
      <c r="M1" s="198"/>
      <c r="N1" s="198"/>
      <c r="O1" s="198"/>
      <c r="P1" s="198"/>
      <c r="Q1" s="198"/>
      <c r="R1" s="198"/>
      <c r="S1" s="198"/>
      <c r="T1" s="198"/>
    </row>
    <row r="2" spans="1:20" ht="15" customHeight="1" thickBot="1">
      <c r="A2" s="85"/>
      <c r="B2" s="85"/>
      <c r="C2" s="85"/>
      <c r="E2" s="85"/>
      <c r="F2" s="85"/>
      <c r="G2" s="85"/>
      <c r="H2" s="85"/>
      <c r="I2" s="85"/>
      <c r="J2" s="85"/>
      <c r="K2" s="85"/>
      <c r="L2" s="85"/>
      <c r="M2" s="85"/>
      <c r="N2" s="85"/>
      <c r="O2" s="85"/>
      <c r="P2" s="85"/>
      <c r="Q2" s="85"/>
      <c r="R2" s="85"/>
      <c r="S2" s="85"/>
      <c r="T2" s="85"/>
    </row>
    <row r="3" spans="1:20" s="65" customFormat="1" ht="16.5" thickTop="1" thickBot="1">
      <c r="A3" s="64" t="s">
        <v>6100</v>
      </c>
      <c r="B3" s="64" t="s">
        <v>5625</v>
      </c>
      <c r="C3" s="64" t="s">
        <v>6101</v>
      </c>
      <c r="D3" s="64" t="s">
        <v>6102</v>
      </c>
      <c r="E3" s="64" t="s">
        <v>567</v>
      </c>
      <c r="F3" s="64" t="s">
        <v>568</v>
      </c>
      <c r="G3" s="64" t="s">
        <v>2085</v>
      </c>
      <c r="H3" s="64" t="s">
        <v>6103</v>
      </c>
      <c r="I3" s="64" t="s">
        <v>6104</v>
      </c>
      <c r="J3" s="64" t="s">
        <v>6105</v>
      </c>
      <c r="K3" s="64" t="s">
        <v>6106</v>
      </c>
      <c r="L3" s="64" t="s">
        <v>6107</v>
      </c>
    </row>
    <row r="4" spans="1:20" ht="15.75" thickTop="1">
      <c r="A4" s="85" t="s">
        <v>6108</v>
      </c>
      <c r="B4" s="85" t="s">
        <v>6109</v>
      </c>
      <c r="C4" s="85" t="s">
        <v>6110</v>
      </c>
      <c r="D4" s="66" t="s">
        <v>2329</v>
      </c>
      <c r="E4" s="85" t="s">
        <v>6111</v>
      </c>
      <c r="F4" s="85" t="s">
        <v>930</v>
      </c>
      <c r="G4" s="85" t="s">
        <v>6112</v>
      </c>
      <c r="H4" s="85" t="s">
        <v>6113</v>
      </c>
      <c r="I4" s="85" t="s">
        <v>6114</v>
      </c>
      <c r="J4" s="85" t="s">
        <v>6115</v>
      </c>
      <c r="K4" s="85">
        <v>10206</v>
      </c>
      <c r="L4" s="85">
        <v>20425</v>
      </c>
      <c r="M4" s="85"/>
      <c r="N4" s="85"/>
      <c r="O4" s="85"/>
      <c r="P4" s="85"/>
      <c r="Q4" s="85"/>
      <c r="R4" s="85"/>
      <c r="S4" s="85"/>
      <c r="T4" s="85"/>
    </row>
    <row r="5" spans="1:20">
      <c r="A5" s="85" t="s">
        <v>6116</v>
      </c>
      <c r="B5" s="85" t="s">
        <v>6117</v>
      </c>
      <c r="C5" s="85" t="s">
        <v>6118</v>
      </c>
      <c r="D5" s="66" t="s">
        <v>2329</v>
      </c>
      <c r="E5" s="85" t="s">
        <v>816</v>
      </c>
      <c r="F5" s="85" t="s">
        <v>615</v>
      </c>
      <c r="G5" s="85" t="s">
        <v>6119</v>
      </c>
      <c r="H5" s="85" t="s">
        <v>6120</v>
      </c>
      <c r="I5" s="85" t="s">
        <v>6121</v>
      </c>
      <c r="J5" s="85" t="s">
        <v>6122</v>
      </c>
      <c r="K5" s="85">
        <v>2808</v>
      </c>
      <c r="L5" s="85">
        <v>27539</v>
      </c>
      <c r="M5" s="85"/>
      <c r="N5" s="85"/>
      <c r="O5" s="85"/>
      <c r="P5" s="85"/>
      <c r="Q5" s="85"/>
      <c r="R5" s="85"/>
      <c r="S5" s="85"/>
      <c r="T5" s="85"/>
    </row>
    <row r="6" spans="1:20">
      <c r="A6" s="85" t="s">
        <v>6123</v>
      </c>
      <c r="B6" s="85" t="s">
        <v>6124</v>
      </c>
      <c r="C6" s="85" t="s">
        <v>6125</v>
      </c>
      <c r="D6" s="66" t="s">
        <v>2329</v>
      </c>
      <c r="E6" s="85" t="s">
        <v>6126</v>
      </c>
      <c r="F6" s="85" t="s">
        <v>6127</v>
      </c>
      <c r="G6" s="85" t="s">
        <v>6128</v>
      </c>
      <c r="H6" s="85" t="s">
        <v>6129</v>
      </c>
      <c r="I6" s="85" t="s">
        <v>6130</v>
      </c>
      <c r="J6" s="85" t="s">
        <v>6131</v>
      </c>
      <c r="K6" s="85">
        <v>988</v>
      </c>
      <c r="L6" s="85">
        <v>29507</v>
      </c>
      <c r="M6" s="85"/>
      <c r="N6" s="85"/>
      <c r="O6" s="85"/>
      <c r="P6" s="85"/>
      <c r="Q6" s="85"/>
      <c r="R6" s="85"/>
      <c r="S6" s="85"/>
      <c r="T6" s="85"/>
    </row>
    <row r="7" spans="1:20">
      <c r="A7" s="85" t="s">
        <v>6132</v>
      </c>
      <c r="B7" s="85" t="s">
        <v>6133</v>
      </c>
      <c r="C7" s="85" t="s">
        <v>6134</v>
      </c>
      <c r="D7" s="66" t="s">
        <v>2329</v>
      </c>
      <c r="E7" s="85" t="s">
        <v>1224</v>
      </c>
      <c r="F7" s="85" t="s">
        <v>582</v>
      </c>
      <c r="G7" s="85" t="s">
        <v>6135</v>
      </c>
      <c r="H7" s="85" t="s">
        <v>6136</v>
      </c>
      <c r="I7" s="85" t="s">
        <v>6137</v>
      </c>
      <c r="J7" s="85" t="s">
        <v>6138</v>
      </c>
      <c r="K7" s="85">
        <v>3151</v>
      </c>
      <c r="L7" s="85">
        <v>27234</v>
      </c>
      <c r="M7" s="85"/>
      <c r="N7" s="85"/>
      <c r="O7" s="85"/>
      <c r="P7" s="85"/>
      <c r="Q7" s="85"/>
      <c r="R7" s="85"/>
      <c r="S7" s="85"/>
      <c r="T7" s="85"/>
    </row>
    <row r="8" spans="1:20">
      <c r="A8" s="85" t="s">
        <v>6139</v>
      </c>
      <c r="B8" s="85" t="s">
        <v>6140</v>
      </c>
      <c r="C8" s="85" t="s">
        <v>6141</v>
      </c>
      <c r="D8" s="66" t="s">
        <v>2329</v>
      </c>
      <c r="E8" s="85" t="s">
        <v>614</v>
      </c>
      <c r="F8" s="85" t="s">
        <v>6142</v>
      </c>
      <c r="G8" s="85" t="s">
        <v>6143</v>
      </c>
      <c r="H8" s="85" t="s">
        <v>6144</v>
      </c>
      <c r="I8" s="85" t="s">
        <v>6145</v>
      </c>
      <c r="J8" s="85" t="s">
        <v>6146</v>
      </c>
      <c r="K8" s="85">
        <v>2209</v>
      </c>
      <c r="L8" s="85">
        <v>28425</v>
      </c>
      <c r="M8" s="85"/>
      <c r="N8" s="85"/>
      <c r="O8" s="85"/>
      <c r="P8" s="85"/>
      <c r="Q8" s="85"/>
      <c r="R8" s="85"/>
      <c r="S8" s="85"/>
      <c r="T8" s="85"/>
    </row>
    <row r="9" spans="1:20">
      <c r="A9" s="85" t="s">
        <v>6147</v>
      </c>
      <c r="B9" s="85" t="s">
        <v>6148</v>
      </c>
      <c r="C9" s="85" t="s">
        <v>6141</v>
      </c>
      <c r="D9" s="66" t="s">
        <v>2329</v>
      </c>
      <c r="E9" s="85" t="s">
        <v>6149</v>
      </c>
      <c r="F9" s="85" t="s">
        <v>587</v>
      </c>
      <c r="G9" s="85" t="s">
        <v>6150</v>
      </c>
      <c r="H9" s="85" t="s">
        <v>6151</v>
      </c>
      <c r="I9" s="85" t="s">
        <v>6152</v>
      </c>
      <c r="J9" s="85" t="s">
        <v>6153</v>
      </c>
      <c r="K9" s="85">
        <v>4607</v>
      </c>
      <c r="L9" s="85">
        <v>25906</v>
      </c>
      <c r="M9" s="85"/>
      <c r="N9" s="85"/>
      <c r="O9" s="85"/>
      <c r="P9" s="85"/>
      <c r="Q9" s="85"/>
      <c r="R9" s="85"/>
      <c r="S9" s="85"/>
      <c r="T9" s="85"/>
    </row>
    <row r="10" spans="1:20">
      <c r="A10" s="85" t="s">
        <v>6154</v>
      </c>
      <c r="B10" s="85" t="s">
        <v>6155</v>
      </c>
      <c r="C10" s="85" t="s">
        <v>6110</v>
      </c>
      <c r="D10" s="66" t="s">
        <v>2329</v>
      </c>
      <c r="E10" s="85" t="s">
        <v>661</v>
      </c>
      <c r="F10" s="85" t="s">
        <v>6156</v>
      </c>
      <c r="G10" s="85" t="s">
        <v>6157</v>
      </c>
      <c r="H10" s="85" t="s">
        <v>6158</v>
      </c>
      <c r="I10" s="85" t="s">
        <v>6159</v>
      </c>
      <c r="J10" s="85" t="s">
        <v>6160</v>
      </c>
      <c r="K10" s="85">
        <v>2049</v>
      </c>
      <c r="L10" s="85">
        <v>28357</v>
      </c>
      <c r="M10" s="85"/>
      <c r="N10" s="85"/>
      <c r="O10" s="85"/>
      <c r="P10" s="85"/>
      <c r="Q10" s="85"/>
      <c r="R10" s="85"/>
      <c r="S10" s="85"/>
      <c r="T10" s="85"/>
    </row>
    <row r="11" spans="1:20">
      <c r="A11" s="85" t="s">
        <v>6161</v>
      </c>
      <c r="B11" s="85" t="s">
        <v>6162</v>
      </c>
      <c r="C11" s="85" t="s">
        <v>6163</v>
      </c>
      <c r="D11" s="66" t="s">
        <v>2329</v>
      </c>
      <c r="E11" s="85" t="s">
        <v>6126</v>
      </c>
      <c r="F11" s="85" t="s">
        <v>6164</v>
      </c>
      <c r="G11" s="85" t="s">
        <v>6165</v>
      </c>
      <c r="H11" s="85" t="s">
        <v>6166</v>
      </c>
      <c r="I11" s="85" t="s">
        <v>6167</v>
      </c>
      <c r="J11" s="85" t="s">
        <v>6168</v>
      </c>
      <c r="K11" s="85">
        <v>1246</v>
      </c>
      <c r="L11" s="85">
        <v>29111</v>
      </c>
      <c r="M11" s="85"/>
      <c r="N11" s="85"/>
      <c r="O11" s="85"/>
      <c r="P11" s="85"/>
      <c r="Q11" s="85"/>
      <c r="R11" s="85"/>
      <c r="S11" s="85"/>
      <c r="T11" s="85"/>
    </row>
    <row r="12" spans="1:20">
      <c r="A12" s="85" t="s">
        <v>6169</v>
      </c>
      <c r="B12" s="85" t="s">
        <v>6170</v>
      </c>
      <c r="C12" s="85" t="s">
        <v>6118</v>
      </c>
      <c r="D12" s="66" t="s">
        <v>2329</v>
      </c>
      <c r="E12" s="85" t="s">
        <v>6171</v>
      </c>
      <c r="F12" s="85" t="s">
        <v>662</v>
      </c>
      <c r="G12" s="85" t="s">
        <v>6172</v>
      </c>
      <c r="H12" s="85" t="s">
        <v>6173</v>
      </c>
      <c r="I12" s="85" t="s">
        <v>6174</v>
      </c>
      <c r="J12" s="85" t="s">
        <v>6130</v>
      </c>
      <c r="K12" s="85">
        <v>3766</v>
      </c>
      <c r="L12" s="85">
        <v>26558</v>
      </c>
      <c r="M12" s="85"/>
      <c r="N12" s="85"/>
      <c r="O12" s="85"/>
      <c r="P12" s="85"/>
      <c r="Q12" s="85"/>
      <c r="R12" s="85"/>
      <c r="S12" s="85"/>
      <c r="T12" s="85"/>
    </row>
    <row r="13" spans="1:20">
      <c r="A13" s="85" t="s">
        <v>6175</v>
      </c>
      <c r="B13" s="85" t="s">
        <v>6176</v>
      </c>
      <c r="C13" s="85" t="s">
        <v>6110</v>
      </c>
      <c r="D13" s="66" t="s">
        <v>2329</v>
      </c>
      <c r="E13" s="85" t="s">
        <v>1074</v>
      </c>
      <c r="F13" s="85" t="s">
        <v>6156</v>
      </c>
      <c r="G13" s="85" t="s">
        <v>6177</v>
      </c>
      <c r="H13" s="85" t="s">
        <v>6178</v>
      </c>
      <c r="I13" s="85" t="s">
        <v>6179</v>
      </c>
      <c r="J13" s="85" t="s">
        <v>6180</v>
      </c>
      <c r="K13" s="85">
        <v>1967</v>
      </c>
      <c r="L13" s="85">
        <v>28354</v>
      </c>
      <c r="M13" s="85"/>
      <c r="N13" s="85"/>
      <c r="O13" s="85"/>
      <c r="P13" s="85"/>
      <c r="Q13" s="85"/>
      <c r="R13" s="85"/>
      <c r="S13" s="85"/>
      <c r="T13" s="85"/>
    </row>
    <row r="14" spans="1:20">
      <c r="A14" s="85" t="s">
        <v>6181</v>
      </c>
      <c r="B14" s="85" t="s">
        <v>2225</v>
      </c>
      <c r="C14" s="85" t="s">
        <v>6141</v>
      </c>
      <c r="D14" s="66" t="s">
        <v>2329</v>
      </c>
      <c r="E14" s="85" t="s">
        <v>939</v>
      </c>
      <c r="F14" s="85" t="s">
        <v>6182</v>
      </c>
      <c r="G14" s="85" t="s">
        <v>6183</v>
      </c>
      <c r="H14" s="85" t="s">
        <v>6184</v>
      </c>
      <c r="I14" s="85" t="s">
        <v>6185</v>
      </c>
      <c r="J14" s="85" t="s">
        <v>6186</v>
      </c>
      <c r="K14" s="85">
        <v>2440</v>
      </c>
      <c r="L14" s="85">
        <v>28147</v>
      </c>
      <c r="M14" s="85"/>
      <c r="N14" s="85"/>
      <c r="O14" s="85"/>
      <c r="P14" s="85"/>
      <c r="Q14" s="85"/>
      <c r="R14" s="85"/>
      <c r="S14" s="85"/>
      <c r="T14" s="85"/>
    </row>
    <row r="15" spans="1:20">
      <c r="A15" s="85" t="s">
        <v>6187</v>
      </c>
      <c r="B15" s="85" t="s">
        <v>6188</v>
      </c>
      <c r="C15" s="85" t="s">
        <v>6118</v>
      </c>
      <c r="D15" s="66" t="s">
        <v>2329</v>
      </c>
      <c r="E15" s="85" t="s">
        <v>1084</v>
      </c>
      <c r="F15" s="85" t="s">
        <v>6182</v>
      </c>
      <c r="G15" s="85" t="s">
        <v>6189</v>
      </c>
      <c r="H15" s="85" t="s">
        <v>6190</v>
      </c>
      <c r="I15" s="85" t="s">
        <v>6191</v>
      </c>
      <c r="J15" s="85" t="s">
        <v>6192</v>
      </c>
      <c r="K15" s="85">
        <v>2386</v>
      </c>
      <c r="L15" s="85">
        <v>28068</v>
      </c>
      <c r="M15" s="85"/>
      <c r="N15" s="85"/>
      <c r="O15" s="85"/>
      <c r="P15" s="85"/>
      <c r="Q15" s="85"/>
      <c r="R15" s="85"/>
      <c r="S15" s="85"/>
      <c r="T15" s="85"/>
    </row>
    <row r="16" spans="1:20">
      <c r="A16" s="85" t="s">
        <v>6193</v>
      </c>
      <c r="B16" s="85" t="s">
        <v>6194</v>
      </c>
      <c r="C16" s="85" t="s">
        <v>6125</v>
      </c>
      <c r="D16" s="66" t="s">
        <v>2329</v>
      </c>
      <c r="E16" s="85" t="s">
        <v>6195</v>
      </c>
      <c r="F16" s="85" t="s">
        <v>6156</v>
      </c>
      <c r="G16" s="85" t="s">
        <v>6196</v>
      </c>
      <c r="H16" s="85" t="s">
        <v>6129</v>
      </c>
      <c r="I16" s="85" t="s">
        <v>6197</v>
      </c>
      <c r="J16" s="85" t="s">
        <v>6198</v>
      </c>
      <c r="K16" s="85">
        <v>1899</v>
      </c>
      <c r="L16" s="85">
        <v>28480</v>
      </c>
      <c r="M16" s="85"/>
      <c r="N16" s="85"/>
      <c r="O16" s="85"/>
      <c r="P16" s="85"/>
      <c r="Q16" s="85"/>
      <c r="R16" s="85"/>
      <c r="S16" s="85"/>
      <c r="T16" s="85"/>
    </row>
    <row r="17" spans="1:12">
      <c r="A17" s="85" t="s">
        <v>6199</v>
      </c>
      <c r="B17" s="85" t="s">
        <v>6200</v>
      </c>
      <c r="C17" s="85" t="s">
        <v>6201</v>
      </c>
      <c r="D17" s="66" t="s">
        <v>2329</v>
      </c>
      <c r="E17" s="85" t="s">
        <v>6202</v>
      </c>
      <c r="F17" s="85" t="s">
        <v>6203</v>
      </c>
      <c r="G17" s="85" t="s">
        <v>6204</v>
      </c>
      <c r="H17" s="85" t="s">
        <v>6205</v>
      </c>
      <c r="I17" s="85" t="s">
        <v>6178</v>
      </c>
      <c r="J17" s="85" t="s">
        <v>6206</v>
      </c>
      <c r="K17" s="85">
        <v>1554</v>
      </c>
      <c r="L17" s="85">
        <v>29083</v>
      </c>
    </row>
    <row r="18" spans="1:12">
      <c r="A18" s="85" t="s">
        <v>6207</v>
      </c>
      <c r="B18" s="85" t="s">
        <v>6208</v>
      </c>
      <c r="C18" s="85" t="s">
        <v>6163</v>
      </c>
      <c r="D18" s="66" t="s">
        <v>2329</v>
      </c>
      <c r="E18" s="85" t="s">
        <v>6209</v>
      </c>
      <c r="F18" s="85" t="s">
        <v>6164</v>
      </c>
      <c r="G18" s="85" t="s">
        <v>6210</v>
      </c>
      <c r="H18" s="85" t="s">
        <v>6180</v>
      </c>
      <c r="I18" s="85" t="s">
        <v>6211</v>
      </c>
      <c r="J18" s="85" t="s">
        <v>1374</v>
      </c>
      <c r="K18" s="85">
        <v>1472</v>
      </c>
      <c r="L18" s="85">
        <v>29164</v>
      </c>
    </row>
    <row r="19" spans="1:12">
      <c r="A19" s="85" t="s">
        <v>6212</v>
      </c>
      <c r="B19" s="85" t="s">
        <v>6213</v>
      </c>
      <c r="C19" s="85" t="s">
        <v>6134</v>
      </c>
      <c r="D19" s="66" t="s">
        <v>2329</v>
      </c>
      <c r="E19" s="85" t="s">
        <v>6214</v>
      </c>
      <c r="F19" s="85" t="s">
        <v>662</v>
      </c>
      <c r="G19" s="85" t="s">
        <v>6215</v>
      </c>
      <c r="H19" s="85" t="s">
        <v>6216</v>
      </c>
      <c r="I19" s="85" t="s">
        <v>6185</v>
      </c>
      <c r="J19" s="85" t="s">
        <v>6217</v>
      </c>
      <c r="K19" s="85">
        <v>3676</v>
      </c>
      <c r="L19" s="85">
        <v>26809</v>
      </c>
    </row>
    <row r="20" spans="1:12">
      <c r="A20" s="85" t="s">
        <v>6218</v>
      </c>
      <c r="B20" s="85" t="s">
        <v>6219</v>
      </c>
      <c r="C20" s="85" t="s">
        <v>6163</v>
      </c>
      <c r="D20" s="66" t="s">
        <v>2329</v>
      </c>
      <c r="E20" s="85" t="s">
        <v>6220</v>
      </c>
      <c r="F20" s="85" t="s">
        <v>6221</v>
      </c>
      <c r="G20" s="85" t="s">
        <v>6222</v>
      </c>
      <c r="H20" s="85" t="s">
        <v>6223</v>
      </c>
      <c r="I20" s="85" t="s">
        <v>6224</v>
      </c>
      <c r="J20" s="85" t="s">
        <v>6225</v>
      </c>
      <c r="K20" s="85">
        <v>539</v>
      </c>
      <c r="L20" s="85">
        <v>29797</v>
      </c>
    </row>
    <row r="21" spans="1:12">
      <c r="A21" s="85" t="s">
        <v>6226</v>
      </c>
      <c r="B21" s="85" t="s">
        <v>6227</v>
      </c>
      <c r="C21" s="85" t="s">
        <v>6110</v>
      </c>
      <c r="D21" s="66" t="s">
        <v>2329</v>
      </c>
      <c r="E21" s="85" t="s">
        <v>6228</v>
      </c>
      <c r="F21" s="85" t="s">
        <v>6182</v>
      </c>
      <c r="G21" s="85" t="s">
        <v>6229</v>
      </c>
      <c r="H21" s="85" t="s">
        <v>6230</v>
      </c>
      <c r="I21" s="85" t="s">
        <v>6158</v>
      </c>
      <c r="J21" s="85" t="s">
        <v>6231</v>
      </c>
      <c r="K21" s="85">
        <v>2526</v>
      </c>
      <c r="L21" s="85">
        <v>27937</v>
      </c>
    </row>
    <row r="22" spans="1:12">
      <c r="A22" s="85" t="s">
        <v>6232</v>
      </c>
      <c r="B22" s="85" t="s">
        <v>6233</v>
      </c>
      <c r="C22" s="85" t="s">
        <v>6110</v>
      </c>
      <c r="D22" s="66" t="s">
        <v>2329</v>
      </c>
      <c r="E22" s="85" t="s">
        <v>6234</v>
      </c>
      <c r="F22" s="85" t="s">
        <v>6203</v>
      </c>
      <c r="G22" s="85" t="s">
        <v>6235</v>
      </c>
      <c r="H22" s="85" t="s">
        <v>6217</v>
      </c>
      <c r="I22" s="85" t="s">
        <v>6236</v>
      </c>
      <c r="J22" s="85" t="s">
        <v>6223</v>
      </c>
      <c r="K22" s="85">
        <v>1694</v>
      </c>
      <c r="L22" s="85">
        <v>28726</v>
      </c>
    </row>
    <row r="23" spans="1:12">
      <c r="A23" s="85" t="s">
        <v>6237</v>
      </c>
      <c r="B23" s="85" t="s">
        <v>6238</v>
      </c>
      <c r="C23" s="85" t="s">
        <v>6118</v>
      </c>
      <c r="D23" s="66" t="s">
        <v>2329</v>
      </c>
      <c r="E23" s="85" t="s">
        <v>6239</v>
      </c>
      <c r="F23" s="85" t="s">
        <v>6127</v>
      </c>
      <c r="G23" s="85" t="s">
        <v>6240</v>
      </c>
      <c r="H23" s="85" t="s">
        <v>1374</v>
      </c>
      <c r="I23" s="85" t="s">
        <v>6192</v>
      </c>
      <c r="J23" s="85" t="s">
        <v>6241</v>
      </c>
      <c r="K23" s="85">
        <v>977</v>
      </c>
      <c r="L23" s="85">
        <v>29393</v>
      </c>
    </row>
    <row r="24" spans="1:12">
      <c r="A24" s="85" t="s">
        <v>6242</v>
      </c>
      <c r="B24" s="85" t="s">
        <v>6243</v>
      </c>
      <c r="C24" s="85" t="s">
        <v>6134</v>
      </c>
      <c r="D24" s="66" t="s">
        <v>2329</v>
      </c>
      <c r="E24" s="85" t="s">
        <v>6244</v>
      </c>
      <c r="F24" s="85" t="s">
        <v>6245</v>
      </c>
      <c r="G24" s="85" t="s">
        <v>6246</v>
      </c>
      <c r="H24" s="85" t="s">
        <v>6247</v>
      </c>
      <c r="I24" s="85" t="s">
        <v>6198</v>
      </c>
      <c r="J24" s="85" t="s">
        <v>6248</v>
      </c>
      <c r="K24" s="85">
        <v>795</v>
      </c>
      <c r="L24" s="85">
        <v>29822</v>
      </c>
    </row>
    <row r="25" spans="1:12">
      <c r="A25" s="85" t="s">
        <v>6249</v>
      </c>
      <c r="B25" s="85" t="s">
        <v>6250</v>
      </c>
      <c r="C25" s="85" t="s">
        <v>6163</v>
      </c>
      <c r="D25" s="66" t="s">
        <v>2329</v>
      </c>
      <c r="E25" s="85" t="s">
        <v>6251</v>
      </c>
      <c r="F25" s="85" t="s">
        <v>582</v>
      </c>
      <c r="G25" s="85" t="s">
        <v>6252</v>
      </c>
      <c r="H25" s="85" t="s">
        <v>6253</v>
      </c>
      <c r="I25" s="85" t="s">
        <v>6254</v>
      </c>
      <c r="J25" s="85" t="s">
        <v>1374</v>
      </c>
      <c r="K25" s="85">
        <v>3079</v>
      </c>
      <c r="L25" s="85">
        <v>27470</v>
      </c>
    </row>
    <row r="26" spans="1:12">
      <c r="A26" s="85" t="s">
        <v>6255</v>
      </c>
      <c r="B26" s="85" t="s">
        <v>6256</v>
      </c>
      <c r="C26" s="85" t="s">
        <v>6163</v>
      </c>
      <c r="D26" s="66" t="s">
        <v>2329</v>
      </c>
      <c r="E26" s="85" t="s">
        <v>6257</v>
      </c>
      <c r="F26" s="85" t="s">
        <v>6258</v>
      </c>
      <c r="G26" s="85" t="s">
        <v>6259</v>
      </c>
      <c r="H26" s="85" t="s">
        <v>6231</v>
      </c>
      <c r="I26" s="85" t="s">
        <v>6260</v>
      </c>
      <c r="J26" s="85" t="s">
        <v>6261</v>
      </c>
      <c r="K26" s="85">
        <v>1163</v>
      </c>
      <c r="L26" s="85">
        <v>29416</v>
      </c>
    </row>
    <row r="27" spans="1:12">
      <c r="A27" s="85" t="s">
        <v>6262</v>
      </c>
      <c r="B27" s="85" t="s">
        <v>2285</v>
      </c>
      <c r="C27" s="85" t="s">
        <v>6125</v>
      </c>
      <c r="D27" s="66" t="s">
        <v>2329</v>
      </c>
      <c r="E27" s="85" t="s">
        <v>6257</v>
      </c>
      <c r="F27" s="85" t="s">
        <v>6258</v>
      </c>
      <c r="G27" s="85" t="s">
        <v>6263</v>
      </c>
      <c r="H27" s="85" t="s">
        <v>6231</v>
      </c>
      <c r="I27" s="85" t="s">
        <v>6264</v>
      </c>
      <c r="J27" s="85" t="s">
        <v>6261</v>
      </c>
      <c r="K27" s="85">
        <v>1120</v>
      </c>
      <c r="L27" s="85">
        <v>29137</v>
      </c>
    </row>
    <row r="28" spans="1:12">
      <c r="A28" s="85" t="s">
        <v>6265</v>
      </c>
      <c r="B28" s="85" t="s">
        <v>6266</v>
      </c>
      <c r="C28" s="85" t="s">
        <v>6267</v>
      </c>
      <c r="D28" s="66" t="s">
        <v>2329</v>
      </c>
      <c r="E28" s="85" t="s">
        <v>6268</v>
      </c>
      <c r="F28" s="85" t="s">
        <v>6221</v>
      </c>
      <c r="G28" s="85" t="s">
        <v>6269</v>
      </c>
      <c r="H28" s="85" t="s">
        <v>6270</v>
      </c>
      <c r="I28" s="85" t="s">
        <v>6271</v>
      </c>
      <c r="J28" s="85" t="s">
        <v>6272</v>
      </c>
      <c r="K28" s="85">
        <v>628</v>
      </c>
      <c r="L28" s="85">
        <v>29559</v>
      </c>
    </row>
    <row r="29" spans="1:12">
      <c r="A29" s="85" t="s">
        <v>6273</v>
      </c>
      <c r="B29" s="85" t="s">
        <v>6274</v>
      </c>
      <c r="C29" s="85" t="s">
        <v>6141</v>
      </c>
      <c r="D29" s="66" t="s">
        <v>2329</v>
      </c>
      <c r="E29" s="85" t="s">
        <v>6275</v>
      </c>
      <c r="F29" s="85" t="s">
        <v>6142</v>
      </c>
      <c r="G29" s="85" t="s">
        <v>6276</v>
      </c>
      <c r="H29" s="85" t="s">
        <v>6277</v>
      </c>
      <c r="I29" s="85" t="s">
        <v>6278</v>
      </c>
      <c r="J29" s="85" t="s">
        <v>6279</v>
      </c>
      <c r="K29" s="85">
        <v>2085</v>
      </c>
      <c r="L29" s="85">
        <v>28398</v>
      </c>
    </row>
    <row r="30" spans="1:12">
      <c r="A30" s="85" t="s">
        <v>6280</v>
      </c>
      <c r="B30" s="85" t="s">
        <v>6281</v>
      </c>
      <c r="C30" s="85" t="s">
        <v>6110</v>
      </c>
      <c r="D30" s="66" t="s">
        <v>2329</v>
      </c>
      <c r="E30" s="85" t="s">
        <v>6209</v>
      </c>
      <c r="F30" s="85" t="s">
        <v>6182</v>
      </c>
      <c r="G30" s="85" t="s">
        <v>6282</v>
      </c>
      <c r="H30" s="85" t="s">
        <v>6180</v>
      </c>
      <c r="I30" s="85" t="s">
        <v>6283</v>
      </c>
      <c r="J30" s="85" t="s">
        <v>6247</v>
      </c>
      <c r="K30" s="85">
        <v>2573</v>
      </c>
      <c r="L30" s="85">
        <v>28036</v>
      </c>
    </row>
    <row r="31" spans="1:12">
      <c r="A31" s="85" t="s">
        <v>6284</v>
      </c>
      <c r="B31" s="85" t="s">
        <v>6285</v>
      </c>
      <c r="C31" s="85" t="s">
        <v>6118</v>
      </c>
      <c r="D31" s="66" t="s">
        <v>2329</v>
      </c>
      <c r="E31" s="85" t="s">
        <v>6286</v>
      </c>
      <c r="F31" s="85" t="s">
        <v>6164</v>
      </c>
      <c r="G31" s="85" t="s">
        <v>6287</v>
      </c>
      <c r="H31" s="85" t="s">
        <v>6271</v>
      </c>
      <c r="I31" s="85" t="s">
        <v>6205</v>
      </c>
      <c r="J31" s="85" t="s">
        <v>6288</v>
      </c>
      <c r="K31" s="85">
        <v>1325</v>
      </c>
      <c r="L31" s="85">
        <v>29051</v>
      </c>
    </row>
    <row r="32" spans="1:12">
      <c r="A32" s="85" t="s">
        <v>6289</v>
      </c>
      <c r="B32" s="85" t="s">
        <v>6290</v>
      </c>
      <c r="C32" s="85" t="s">
        <v>6163</v>
      </c>
      <c r="D32" s="66" t="s">
        <v>2329</v>
      </c>
      <c r="E32" s="85" t="s">
        <v>6291</v>
      </c>
      <c r="F32" s="85" t="s">
        <v>6221</v>
      </c>
      <c r="G32" s="85" t="s">
        <v>6292</v>
      </c>
      <c r="H32" s="85" t="s">
        <v>6293</v>
      </c>
      <c r="I32" s="85" t="s">
        <v>6294</v>
      </c>
      <c r="J32" s="85" t="s">
        <v>6295</v>
      </c>
      <c r="K32" s="85">
        <v>550</v>
      </c>
      <c r="L32" s="85">
        <v>30022</v>
      </c>
    </row>
    <row r="33" spans="1:12">
      <c r="A33" s="85" t="s">
        <v>6296</v>
      </c>
      <c r="B33" s="85" t="s">
        <v>6297</v>
      </c>
      <c r="C33" s="85" t="s">
        <v>6118</v>
      </c>
      <c r="D33" s="66" t="s">
        <v>2329</v>
      </c>
      <c r="E33" s="85" t="s">
        <v>6298</v>
      </c>
      <c r="F33" s="85" t="s">
        <v>6221</v>
      </c>
      <c r="G33" s="85" t="s">
        <v>6299</v>
      </c>
      <c r="H33" s="85" t="s">
        <v>6300</v>
      </c>
      <c r="I33" s="85" t="s">
        <v>1374</v>
      </c>
      <c r="J33" s="85" t="s">
        <v>6295</v>
      </c>
      <c r="K33" s="85">
        <v>567</v>
      </c>
      <c r="L33" s="85">
        <v>30056</v>
      </c>
    </row>
    <row r="34" spans="1:12">
      <c r="A34" s="85" t="s">
        <v>6301</v>
      </c>
      <c r="B34" s="85" t="s">
        <v>6302</v>
      </c>
      <c r="C34" s="85" t="s">
        <v>6267</v>
      </c>
      <c r="D34" s="66" t="s">
        <v>2329</v>
      </c>
      <c r="E34" s="85" t="s">
        <v>6303</v>
      </c>
      <c r="F34" s="85" t="s">
        <v>6203</v>
      </c>
      <c r="G34" s="85" t="s">
        <v>6304</v>
      </c>
      <c r="H34" s="85" t="s">
        <v>6305</v>
      </c>
      <c r="I34" s="85" t="s">
        <v>6230</v>
      </c>
      <c r="J34" s="85" t="s">
        <v>6306</v>
      </c>
      <c r="K34" s="85">
        <v>1516</v>
      </c>
      <c r="L34" s="85">
        <v>28947</v>
      </c>
    </row>
    <row r="35" spans="1:12">
      <c r="A35" s="85" t="s">
        <v>6307</v>
      </c>
      <c r="B35" s="85" t="s">
        <v>6308</v>
      </c>
      <c r="C35" s="85" t="s">
        <v>6309</v>
      </c>
      <c r="D35" s="66" t="s">
        <v>2329</v>
      </c>
      <c r="E35" s="85" t="s">
        <v>6257</v>
      </c>
      <c r="F35" s="85" t="s">
        <v>6164</v>
      </c>
      <c r="G35" s="85" t="s">
        <v>6310</v>
      </c>
      <c r="H35" s="85" t="s">
        <v>6231</v>
      </c>
      <c r="I35" s="85" t="s">
        <v>6180</v>
      </c>
      <c r="J35" s="85" t="s">
        <v>6261</v>
      </c>
      <c r="K35" s="85">
        <v>1290</v>
      </c>
      <c r="L35" s="85">
        <v>29323</v>
      </c>
    </row>
    <row r="36" spans="1:12">
      <c r="A36" s="85" t="s">
        <v>6311</v>
      </c>
      <c r="B36" s="85" t="s">
        <v>6312</v>
      </c>
      <c r="C36" s="85" t="s">
        <v>6134</v>
      </c>
      <c r="D36" s="66" t="s">
        <v>2329</v>
      </c>
      <c r="E36" s="85" t="s">
        <v>6313</v>
      </c>
      <c r="F36" s="85" t="s">
        <v>6245</v>
      </c>
      <c r="G36" s="85" t="s">
        <v>6314</v>
      </c>
      <c r="H36" s="85" t="s">
        <v>6315</v>
      </c>
      <c r="I36" s="85" t="s">
        <v>6316</v>
      </c>
      <c r="J36" s="85" t="s">
        <v>6272</v>
      </c>
      <c r="K36" s="85">
        <v>773</v>
      </c>
      <c r="L36" s="85">
        <v>29731</v>
      </c>
    </row>
    <row r="37" spans="1:12">
      <c r="A37" s="85" t="s">
        <v>6317</v>
      </c>
      <c r="B37" s="85" t="s">
        <v>6318</v>
      </c>
      <c r="C37" s="85" t="s">
        <v>6201</v>
      </c>
      <c r="D37" s="66" t="s">
        <v>2329</v>
      </c>
      <c r="E37" s="85" t="s">
        <v>6319</v>
      </c>
      <c r="F37" s="85" t="s">
        <v>6182</v>
      </c>
      <c r="G37" s="85" t="s">
        <v>6320</v>
      </c>
      <c r="H37" s="85" t="s">
        <v>6131</v>
      </c>
      <c r="I37" s="85" t="s">
        <v>6321</v>
      </c>
      <c r="J37" s="85" t="s">
        <v>6270</v>
      </c>
      <c r="K37" s="85">
        <v>2395</v>
      </c>
      <c r="L37" s="85">
        <v>28242</v>
      </c>
    </row>
    <row r="38" spans="1:12">
      <c r="A38" s="85" t="s">
        <v>6322</v>
      </c>
      <c r="B38" s="85" t="s">
        <v>6323</v>
      </c>
      <c r="C38" s="85" t="s">
        <v>6134</v>
      </c>
      <c r="D38" s="66" t="s">
        <v>2329</v>
      </c>
      <c r="E38" s="85" t="s">
        <v>6291</v>
      </c>
      <c r="F38" s="85" t="s">
        <v>6221</v>
      </c>
      <c r="G38" s="85" t="s">
        <v>6324</v>
      </c>
      <c r="H38" s="85" t="s">
        <v>6293</v>
      </c>
      <c r="I38" s="85" t="s">
        <v>1374</v>
      </c>
      <c r="J38" s="85" t="s">
        <v>6325</v>
      </c>
      <c r="K38" s="85">
        <v>664</v>
      </c>
      <c r="L38" s="85">
        <v>29963</v>
      </c>
    </row>
    <row r="39" spans="1:12">
      <c r="A39" s="85" t="s">
        <v>6326</v>
      </c>
      <c r="B39" s="85" t="s">
        <v>6327</v>
      </c>
      <c r="C39" s="85" t="s">
        <v>6201</v>
      </c>
      <c r="D39" s="66" t="s">
        <v>2329</v>
      </c>
      <c r="E39" s="85" t="s">
        <v>6286</v>
      </c>
      <c r="F39" s="85" t="s">
        <v>6203</v>
      </c>
      <c r="G39" s="85" t="s">
        <v>6328</v>
      </c>
      <c r="H39" s="85" t="s">
        <v>6271</v>
      </c>
      <c r="I39" s="85" t="s">
        <v>6329</v>
      </c>
      <c r="J39" s="85" t="s">
        <v>6330</v>
      </c>
      <c r="K39" s="85">
        <v>1719</v>
      </c>
      <c r="L39" s="85">
        <v>28918</v>
      </c>
    </row>
    <row r="40" spans="1:12">
      <c r="A40" s="85" t="s">
        <v>6331</v>
      </c>
      <c r="B40" s="85" t="s">
        <v>6332</v>
      </c>
      <c r="C40" s="85" t="s">
        <v>6134</v>
      </c>
      <c r="D40" s="66" t="s">
        <v>2329</v>
      </c>
      <c r="E40" s="85" t="s">
        <v>6333</v>
      </c>
      <c r="F40" s="85" t="s">
        <v>6221</v>
      </c>
      <c r="G40" s="85" t="s">
        <v>6334</v>
      </c>
      <c r="H40" s="85" t="s">
        <v>6335</v>
      </c>
      <c r="I40" s="85" t="s">
        <v>1374</v>
      </c>
      <c r="J40" s="85" t="s">
        <v>6325</v>
      </c>
      <c r="K40" s="85">
        <v>665</v>
      </c>
      <c r="L40" s="85">
        <v>29947</v>
      </c>
    </row>
    <row r="41" spans="1:12">
      <c r="A41" s="85" t="s">
        <v>6336</v>
      </c>
      <c r="B41" s="85" t="s">
        <v>6337</v>
      </c>
      <c r="C41" s="85" t="s">
        <v>6134</v>
      </c>
      <c r="D41" s="66" t="s">
        <v>2329</v>
      </c>
      <c r="E41" s="85" t="s">
        <v>6313</v>
      </c>
      <c r="F41" s="85" t="s">
        <v>6127</v>
      </c>
      <c r="G41" s="85" t="s">
        <v>6338</v>
      </c>
      <c r="H41" s="85" t="s">
        <v>6315</v>
      </c>
      <c r="I41" s="85" t="s">
        <v>6339</v>
      </c>
      <c r="J41" s="85" t="s">
        <v>6340</v>
      </c>
      <c r="K41" s="85">
        <v>986</v>
      </c>
      <c r="L41" s="85">
        <v>29651</v>
      </c>
    </row>
    <row r="42" spans="1:12">
      <c r="A42" s="85" t="s">
        <v>6341</v>
      </c>
      <c r="B42" s="85" t="s">
        <v>6342</v>
      </c>
      <c r="C42" s="85" t="s">
        <v>6134</v>
      </c>
      <c r="D42" s="66" t="s">
        <v>2329</v>
      </c>
      <c r="E42" s="85" t="s">
        <v>6291</v>
      </c>
      <c r="F42" s="85" t="s">
        <v>6245</v>
      </c>
      <c r="G42" s="85" t="s">
        <v>6343</v>
      </c>
      <c r="H42" s="85" t="s">
        <v>6293</v>
      </c>
      <c r="I42" s="85" t="s">
        <v>6206</v>
      </c>
      <c r="J42" s="85" t="s">
        <v>6344</v>
      </c>
      <c r="K42" s="85">
        <v>758</v>
      </c>
      <c r="L42" s="85">
        <v>29720</v>
      </c>
    </row>
    <row r="43" spans="1:12">
      <c r="A43" s="85" t="s">
        <v>6345</v>
      </c>
      <c r="B43" s="85" t="s">
        <v>6346</v>
      </c>
      <c r="C43" s="85" t="s">
        <v>6118</v>
      </c>
      <c r="D43" s="66" t="s">
        <v>2329</v>
      </c>
      <c r="E43" s="85" t="s">
        <v>6347</v>
      </c>
      <c r="F43" s="85" t="s">
        <v>6164</v>
      </c>
      <c r="G43" s="85" t="s">
        <v>6348</v>
      </c>
      <c r="H43" s="85" t="s">
        <v>6349</v>
      </c>
      <c r="I43" s="85" t="s">
        <v>6131</v>
      </c>
      <c r="J43" s="85" t="s">
        <v>6350</v>
      </c>
      <c r="K43" s="85">
        <v>1368</v>
      </c>
      <c r="L43" s="85">
        <v>28967</v>
      </c>
    </row>
    <row r="44" spans="1:12">
      <c r="A44" s="85" t="s">
        <v>6351</v>
      </c>
      <c r="B44" s="85" t="s">
        <v>6352</v>
      </c>
      <c r="C44" s="85" t="s">
        <v>6118</v>
      </c>
      <c r="D44" s="66" t="s">
        <v>2329</v>
      </c>
      <c r="E44" s="85" t="s">
        <v>6353</v>
      </c>
      <c r="F44" s="85" t="s">
        <v>6258</v>
      </c>
      <c r="G44" s="85" t="s">
        <v>6354</v>
      </c>
      <c r="H44" s="85" t="s">
        <v>6355</v>
      </c>
      <c r="I44" s="85" t="s">
        <v>6356</v>
      </c>
      <c r="J44" s="85" t="s">
        <v>6340</v>
      </c>
      <c r="K44" s="85">
        <v>1190</v>
      </c>
      <c r="L44" s="85">
        <v>29108</v>
      </c>
    </row>
    <row r="45" spans="1:12">
      <c r="A45" s="85" t="s">
        <v>6357</v>
      </c>
      <c r="B45" s="85" t="s">
        <v>6358</v>
      </c>
      <c r="C45" s="85" t="s">
        <v>6110</v>
      </c>
      <c r="D45" s="66" t="s">
        <v>2329</v>
      </c>
      <c r="E45" s="85" t="s">
        <v>6359</v>
      </c>
      <c r="F45" s="85" t="s">
        <v>6360</v>
      </c>
      <c r="G45" s="85" t="s">
        <v>6361</v>
      </c>
      <c r="H45" s="85" t="s">
        <v>6362</v>
      </c>
      <c r="I45" s="85" t="s">
        <v>6363</v>
      </c>
      <c r="J45" s="85" t="s">
        <v>6364</v>
      </c>
      <c r="K45" s="85">
        <v>397</v>
      </c>
      <c r="L45" s="85">
        <v>30049</v>
      </c>
    </row>
    <row r="46" spans="1:12">
      <c r="A46" s="85" t="s">
        <v>6365</v>
      </c>
      <c r="B46" s="85" t="s">
        <v>6366</v>
      </c>
      <c r="C46" s="85" t="s">
        <v>6367</v>
      </c>
      <c r="D46" s="66" t="s">
        <v>2329</v>
      </c>
      <c r="E46" s="85" t="s">
        <v>6333</v>
      </c>
      <c r="F46" s="85" t="s">
        <v>6245</v>
      </c>
      <c r="G46" s="85" t="s">
        <v>6368</v>
      </c>
      <c r="H46" s="85" t="s">
        <v>6335</v>
      </c>
      <c r="I46" s="85" t="s">
        <v>1374</v>
      </c>
      <c r="J46" s="85" t="s">
        <v>6369</v>
      </c>
      <c r="K46" s="85">
        <v>777</v>
      </c>
      <c r="L46" s="85">
        <v>29822</v>
      </c>
    </row>
    <row r="47" spans="1:12">
      <c r="A47" s="85" t="s">
        <v>6370</v>
      </c>
      <c r="B47" s="85" t="s">
        <v>6371</v>
      </c>
      <c r="C47" s="85" t="s">
        <v>6201</v>
      </c>
      <c r="D47" s="66" t="s">
        <v>2329</v>
      </c>
      <c r="E47" s="85" t="s">
        <v>6372</v>
      </c>
      <c r="F47" s="85" t="s">
        <v>6221</v>
      </c>
      <c r="G47" s="85" t="s">
        <v>6373</v>
      </c>
      <c r="H47" s="85" t="s">
        <v>6374</v>
      </c>
      <c r="I47" s="85" t="s">
        <v>6223</v>
      </c>
      <c r="J47" s="85" t="s">
        <v>6375</v>
      </c>
      <c r="K47" s="85">
        <v>527</v>
      </c>
      <c r="L47" s="85">
        <v>30098</v>
      </c>
    </row>
    <row r="48" spans="1:12">
      <c r="A48" s="85" t="s">
        <v>6376</v>
      </c>
      <c r="B48" s="85" t="s">
        <v>6377</v>
      </c>
      <c r="C48" s="85" t="s">
        <v>6118</v>
      </c>
      <c r="D48" s="66" t="s">
        <v>2329</v>
      </c>
      <c r="E48" s="85" t="s">
        <v>6378</v>
      </c>
      <c r="F48" s="85" t="s">
        <v>587</v>
      </c>
      <c r="G48" s="85" t="s">
        <v>6379</v>
      </c>
      <c r="H48" s="85" t="s">
        <v>6380</v>
      </c>
      <c r="I48" s="85" t="s">
        <v>6138</v>
      </c>
      <c r="J48" s="85" t="s">
        <v>6300</v>
      </c>
      <c r="K48" s="85">
        <v>4391</v>
      </c>
      <c r="L48" s="85">
        <v>25980</v>
      </c>
    </row>
    <row r="49" spans="1:12">
      <c r="A49" s="85" t="s">
        <v>6381</v>
      </c>
      <c r="B49" s="85" t="s">
        <v>6382</v>
      </c>
      <c r="C49" s="85" t="s">
        <v>6118</v>
      </c>
      <c r="D49" s="66" t="s">
        <v>2329</v>
      </c>
      <c r="E49" s="85" t="s">
        <v>6383</v>
      </c>
      <c r="F49" s="85" t="s">
        <v>6182</v>
      </c>
      <c r="G49" s="85" t="s">
        <v>6384</v>
      </c>
      <c r="H49" s="85" t="s">
        <v>6385</v>
      </c>
      <c r="I49" s="85" t="s">
        <v>6386</v>
      </c>
      <c r="J49" s="85" t="s">
        <v>6374</v>
      </c>
      <c r="K49" s="85">
        <v>2504</v>
      </c>
      <c r="L49" s="85">
        <v>27631</v>
      </c>
    </row>
    <row r="50" spans="1:12">
      <c r="A50" s="85" t="s">
        <v>6387</v>
      </c>
      <c r="B50" s="85" t="s">
        <v>6388</v>
      </c>
      <c r="C50" s="85" t="s">
        <v>6389</v>
      </c>
      <c r="D50" s="66" t="s">
        <v>2329</v>
      </c>
      <c r="E50" s="85" t="s">
        <v>6390</v>
      </c>
      <c r="F50" s="85" t="s">
        <v>6164</v>
      </c>
      <c r="G50" s="85" t="s">
        <v>6391</v>
      </c>
      <c r="H50" s="85" t="s">
        <v>6392</v>
      </c>
      <c r="I50" s="85" t="s">
        <v>6277</v>
      </c>
      <c r="J50" s="85" t="s">
        <v>6340</v>
      </c>
      <c r="K50" s="85">
        <v>1407</v>
      </c>
      <c r="L50" s="85">
        <v>28664</v>
      </c>
    </row>
    <row r="51" spans="1:12">
      <c r="A51" s="85" t="s">
        <v>6393</v>
      </c>
      <c r="B51" s="85" t="s">
        <v>6394</v>
      </c>
      <c r="C51" s="85" t="s">
        <v>6395</v>
      </c>
      <c r="D51" s="66" t="s">
        <v>2329</v>
      </c>
      <c r="E51" s="85" t="s">
        <v>6257</v>
      </c>
      <c r="F51" s="85" t="s">
        <v>6142</v>
      </c>
      <c r="G51" s="85" t="s">
        <v>6396</v>
      </c>
      <c r="H51" s="85" t="s">
        <v>6231</v>
      </c>
      <c r="I51" s="85" t="s">
        <v>6329</v>
      </c>
      <c r="J51" s="85" t="s">
        <v>6272</v>
      </c>
      <c r="K51" s="85">
        <v>2112</v>
      </c>
      <c r="L51" s="85">
        <v>28517</v>
      </c>
    </row>
    <row r="52" spans="1:12">
      <c r="A52" s="85" t="s">
        <v>6397</v>
      </c>
      <c r="B52" s="85" t="s">
        <v>6398</v>
      </c>
      <c r="C52" s="85" t="s">
        <v>6399</v>
      </c>
      <c r="D52" s="66" t="s">
        <v>2329</v>
      </c>
      <c r="E52" s="85" t="s">
        <v>6400</v>
      </c>
      <c r="F52" s="85" t="s">
        <v>6401</v>
      </c>
      <c r="G52" s="85" t="s">
        <v>6402</v>
      </c>
      <c r="H52" s="85" t="s">
        <v>6350</v>
      </c>
      <c r="I52" s="85" t="s">
        <v>6335</v>
      </c>
      <c r="J52" s="85" t="s">
        <v>6403</v>
      </c>
      <c r="K52" s="85">
        <v>374</v>
      </c>
      <c r="L52" s="85">
        <v>30253</v>
      </c>
    </row>
    <row r="53" spans="1:12">
      <c r="A53" s="85" t="s">
        <v>6404</v>
      </c>
      <c r="B53" s="85" t="s">
        <v>6405</v>
      </c>
      <c r="C53" s="85" t="s">
        <v>6163</v>
      </c>
      <c r="D53" s="66" t="s">
        <v>2329</v>
      </c>
      <c r="E53" s="85" t="s">
        <v>6291</v>
      </c>
      <c r="F53" s="85" t="s">
        <v>6127</v>
      </c>
      <c r="G53" s="85" t="s">
        <v>6406</v>
      </c>
      <c r="H53" s="85" t="s">
        <v>6293</v>
      </c>
      <c r="I53" s="85" t="s">
        <v>6407</v>
      </c>
      <c r="J53" s="85" t="s">
        <v>6408</v>
      </c>
      <c r="K53" s="85">
        <v>925</v>
      </c>
      <c r="L53" s="85">
        <v>29704</v>
      </c>
    </row>
    <row r="54" spans="1:12">
      <c r="A54" s="85" t="s">
        <v>6409</v>
      </c>
      <c r="B54" s="85" t="s">
        <v>6410</v>
      </c>
      <c r="C54" s="85" t="s">
        <v>6118</v>
      </c>
      <c r="D54" s="66" t="s">
        <v>2329</v>
      </c>
      <c r="E54" s="85" t="s">
        <v>6239</v>
      </c>
      <c r="F54" s="85" t="s">
        <v>6142</v>
      </c>
      <c r="G54" s="85" t="s">
        <v>6411</v>
      </c>
      <c r="H54" s="85" t="s">
        <v>1374</v>
      </c>
      <c r="I54" s="85" t="s">
        <v>6186</v>
      </c>
      <c r="J54" s="85" t="s">
        <v>6350</v>
      </c>
      <c r="K54" s="85">
        <v>2061</v>
      </c>
      <c r="L54" s="85">
        <v>28146</v>
      </c>
    </row>
    <row r="55" spans="1:12">
      <c r="A55" s="85" t="s">
        <v>6412</v>
      </c>
      <c r="B55" s="85" t="s">
        <v>6413</v>
      </c>
      <c r="C55" s="85" t="s">
        <v>6118</v>
      </c>
      <c r="D55" s="66" t="s">
        <v>2329</v>
      </c>
      <c r="E55" s="85" t="s">
        <v>6414</v>
      </c>
      <c r="F55" s="85" t="s">
        <v>6164</v>
      </c>
      <c r="G55" s="85" t="s">
        <v>6415</v>
      </c>
      <c r="H55" s="85" t="s">
        <v>6279</v>
      </c>
      <c r="I55" s="85" t="s">
        <v>6416</v>
      </c>
      <c r="J55" s="85" t="s">
        <v>6344</v>
      </c>
      <c r="K55" s="85">
        <v>1334</v>
      </c>
      <c r="L55" s="85">
        <v>29125</v>
      </c>
    </row>
    <row r="56" spans="1:12">
      <c r="A56" s="85" t="s">
        <v>6417</v>
      </c>
      <c r="B56" s="85" t="s">
        <v>6418</v>
      </c>
      <c r="C56" s="85" t="s">
        <v>6110</v>
      </c>
      <c r="D56" s="66" t="s">
        <v>2329</v>
      </c>
      <c r="E56" s="85" t="s">
        <v>6419</v>
      </c>
      <c r="F56" s="85" t="s">
        <v>6221</v>
      </c>
      <c r="G56" s="85" t="s">
        <v>6420</v>
      </c>
      <c r="H56" s="85" t="s">
        <v>6421</v>
      </c>
      <c r="I56" s="85" t="s">
        <v>6279</v>
      </c>
      <c r="J56" s="85" t="s">
        <v>6422</v>
      </c>
      <c r="K56" s="85">
        <v>548</v>
      </c>
      <c r="L56" s="85">
        <v>29688</v>
      </c>
    </row>
    <row r="57" spans="1:12">
      <c r="A57" s="85" t="s">
        <v>6423</v>
      </c>
      <c r="B57" s="85" t="s">
        <v>6424</v>
      </c>
      <c r="C57" s="85" t="s">
        <v>6134</v>
      </c>
      <c r="D57" s="66" t="s">
        <v>2329</v>
      </c>
      <c r="E57" s="85" t="s">
        <v>6425</v>
      </c>
      <c r="F57" s="85" t="s">
        <v>6221</v>
      </c>
      <c r="G57" s="85" t="s">
        <v>6426</v>
      </c>
      <c r="H57" s="85" t="s">
        <v>6225</v>
      </c>
      <c r="I57" s="85" t="s">
        <v>6247</v>
      </c>
      <c r="J57" s="85" t="s">
        <v>6364</v>
      </c>
      <c r="K57" s="85">
        <v>656</v>
      </c>
      <c r="L57" s="85">
        <v>29833</v>
      </c>
    </row>
    <row r="58" spans="1:12">
      <c r="A58" s="85" t="s">
        <v>6427</v>
      </c>
      <c r="B58" s="85" t="s">
        <v>6428</v>
      </c>
      <c r="C58" s="85" t="s">
        <v>6429</v>
      </c>
      <c r="D58" s="66" t="s">
        <v>2329</v>
      </c>
      <c r="E58" s="85" t="s">
        <v>6400</v>
      </c>
      <c r="F58" s="85" t="s">
        <v>6360</v>
      </c>
      <c r="G58" s="85" t="s">
        <v>6430</v>
      </c>
      <c r="H58" s="85" t="s">
        <v>6350</v>
      </c>
      <c r="I58" s="85" t="s">
        <v>6293</v>
      </c>
      <c r="J58" s="85" t="s">
        <v>6431</v>
      </c>
      <c r="K58" s="85">
        <v>419</v>
      </c>
      <c r="L58" s="85">
        <v>30173</v>
      </c>
    </row>
    <row r="59" spans="1:12">
      <c r="A59" s="85" t="s">
        <v>6432</v>
      </c>
      <c r="B59" s="85" t="s">
        <v>6433</v>
      </c>
      <c r="C59" s="85" t="s">
        <v>6309</v>
      </c>
      <c r="D59" s="66" t="s">
        <v>2329</v>
      </c>
      <c r="E59" s="85" t="s">
        <v>6244</v>
      </c>
      <c r="F59" s="85" t="s">
        <v>6156</v>
      </c>
      <c r="G59" s="85" t="s">
        <v>6434</v>
      </c>
      <c r="H59" s="85" t="s">
        <v>6355</v>
      </c>
      <c r="I59" s="85" t="s">
        <v>6131</v>
      </c>
      <c r="J59" s="85" t="s">
        <v>6344</v>
      </c>
      <c r="K59" s="85">
        <v>1825</v>
      </c>
      <c r="L59" s="85">
        <v>28757</v>
      </c>
    </row>
    <row r="60" spans="1:12">
      <c r="A60" s="85" t="s">
        <v>6435</v>
      </c>
      <c r="B60" s="85" t="s">
        <v>6436</v>
      </c>
      <c r="C60" s="85" t="s">
        <v>6395</v>
      </c>
      <c r="D60" s="66" t="s">
        <v>2329</v>
      </c>
      <c r="E60" s="85" t="s">
        <v>6333</v>
      </c>
      <c r="F60" s="85" t="s">
        <v>6258</v>
      </c>
      <c r="G60" s="85" t="s">
        <v>6437</v>
      </c>
      <c r="H60" s="85" t="s">
        <v>6335</v>
      </c>
      <c r="I60" s="85" t="s">
        <v>6438</v>
      </c>
      <c r="J60" s="85" t="s">
        <v>6439</v>
      </c>
      <c r="K60" s="85">
        <v>1150</v>
      </c>
      <c r="L60" s="85">
        <v>29468</v>
      </c>
    </row>
    <row r="61" spans="1:12">
      <c r="A61" s="85" t="s">
        <v>6440</v>
      </c>
      <c r="B61" s="85" t="s">
        <v>6441</v>
      </c>
      <c r="C61" s="85" t="s">
        <v>6134</v>
      </c>
      <c r="D61" s="66" t="s">
        <v>2329</v>
      </c>
      <c r="E61" s="85" t="s">
        <v>6400</v>
      </c>
      <c r="F61" s="85" t="s">
        <v>6360</v>
      </c>
      <c r="G61" s="85" t="s">
        <v>6442</v>
      </c>
      <c r="H61" s="85" t="s">
        <v>6350</v>
      </c>
      <c r="I61" s="85" t="s">
        <v>6363</v>
      </c>
      <c r="J61" s="85" t="s">
        <v>6431</v>
      </c>
      <c r="K61" s="85">
        <v>497</v>
      </c>
      <c r="L61" s="85">
        <v>29994</v>
      </c>
    </row>
    <row r="62" spans="1:12">
      <c r="A62" s="85" t="s">
        <v>6443</v>
      </c>
      <c r="B62" s="85" t="s">
        <v>6444</v>
      </c>
      <c r="C62" s="85" t="s">
        <v>6110</v>
      </c>
      <c r="D62" s="66" t="s">
        <v>2329</v>
      </c>
      <c r="E62" s="85" t="s">
        <v>6359</v>
      </c>
      <c r="F62" s="85" t="s">
        <v>6221</v>
      </c>
      <c r="G62" s="85" t="s">
        <v>6445</v>
      </c>
      <c r="H62" s="85" t="s">
        <v>6362</v>
      </c>
      <c r="I62" s="85" t="s">
        <v>6270</v>
      </c>
      <c r="J62" s="85" t="s">
        <v>6431</v>
      </c>
      <c r="K62" s="85">
        <v>588</v>
      </c>
      <c r="L62" s="85">
        <v>29983</v>
      </c>
    </row>
    <row r="63" spans="1:12">
      <c r="A63" s="85" t="s">
        <v>6446</v>
      </c>
      <c r="B63" s="85" t="s">
        <v>6447</v>
      </c>
      <c r="C63" s="85" t="s">
        <v>6163</v>
      </c>
      <c r="D63" s="66" t="s">
        <v>2329</v>
      </c>
      <c r="E63" s="85" t="s">
        <v>6333</v>
      </c>
      <c r="F63" s="85" t="s">
        <v>6258</v>
      </c>
      <c r="G63" s="85" t="s">
        <v>6448</v>
      </c>
      <c r="H63" s="85" t="s">
        <v>6335</v>
      </c>
      <c r="I63" s="85" t="s">
        <v>6438</v>
      </c>
      <c r="J63" s="85" t="s">
        <v>6439</v>
      </c>
      <c r="K63" s="85">
        <v>1170</v>
      </c>
      <c r="L63" s="85">
        <v>29394</v>
      </c>
    </row>
    <row r="64" spans="1:12">
      <c r="A64" s="85" t="s">
        <v>6449</v>
      </c>
      <c r="B64" s="85" t="s">
        <v>6450</v>
      </c>
      <c r="C64" s="85" t="s">
        <v>6163</v>
      </c>
      <c r="D64" s="66" t="s">
        <v>2329</v>
      </c>
      <c r="E64" s="85" t="s">
        <v>6451</v>
      </c>
      <c r="F64" s="85" t="s">
        <v>6360</v>
      </c>
      <c r="G64" s="85" t="s">
        <v>6452</v>
      </c>
      <c r="H64" s="85" t="s">
        <v>6295</v>
      </c>
      <c r="I64" s="85" t="s">
        <v>6306</v>
      </c>
      <c r="J64" s="85" t="s">
        <v>6453</v>
      </c>
      <c r="K64" s="85">
        <v>430</v>
      </c>
      <c r="L64" s="85">
        <v>30207</v>
      </c>
    </row>
    <row r="65" spans="1:12">
      <c r="A65" s="85" t="s">
        <v>6454</v>
      </c>
      <c r="B65" s="85" t="s">
        <v>6455</v>
      </c>
      <c r="C65" s="85" t="s">
        <v>6110</v>
      </c>
      <c r="D65" s="66" t="s">
        <v>2329</v>
      </c>
      <c r="E65" s="85" t="s">
        <v>6347</v>
      </c>
      <c r="F65" s="85" t="s">
        <v>6142</v>
      </c>
      <c r="G65" s="85" t="s">
        <v>6456</v>
      </c>
      <c r="H65" s="85" t="s">
        <v>6349</v>
      </c>
      <c r="I65" s="85" t="s">
        <v>6180</v>
      </c>
      <c r="J65" s="85" t="s">
        <v>6369</v>
      </c>
      <c r="K65" s="85">
        <v>2284</v>
      </c>
      <c r="L65" s="85">
        <v>28263</v>
      </c>
    </row>
    <row r="66" spans="1:12">
      <c r="A66" s="85" t="s">
        <v>6457</v>
      </c>
      <c r="B66" s="85" t="s">
        <v>6458</v>
      </c>
      <c r="C66" s="85" t="s">
        <v>6118</v>
      </c>
      <c r="D66" s="66" t="s">
        <v>2329</v>
      </c>
      <c r="E66" s="85" t="s">
        <v>6400</v>
      </c>
      <c r="F66" s="85" t="s">
        <v>6221</v>
      </c>
      <c r="G66" s="85" t="s">
        <v>6459</v>
      </c>
      <c r="H66" s="85" t="s">
        <v>6350</v>
      </c>
      <c r="I66" s="85" t="s">
        <v>6363</v>
      </c>
      <c r="J66" s="85" t="s">
        <v>6431</v>
      </c>
      <c r="K66" s="85">
        <v>520</v>
      </c>
      <c r="L66" s="85">
        <v>29818</v>
      </c>
    </row>
    <row r="67" spans="1:12">
      <c r="A67" s="85" t="s">
        <v>6460</v>
      </c>
      <c r="B67" s="85" t="s">
        <v>6461</v>
      </c>
      <c r="C67" s="85" t="s">
        <v>6462</v>
      </c>
      <c r="D67" s="66" t="s">
        <v>2329</v>
      </c>
      <c r="E67" s="85" t="s">
        <v>6463</v>
      </c>
      <c r="F67" s="85" t="s">
        <v>6360</v>
      </c>
      <c r="G67" s="85" t="s">
        <v>6464</v>
      </c>
      <c r="H67" s="85" t="s">
        <v>6465</v>
      </c>
      <c r="I67" s="85" t="s">
        <v>6241</v>
      </c>
      <c r="J67" s="85" t="s">
        <v>6466</v>
      </c>
      <c r="K67" s="85">
        <v>395</v>
      </c>
      <c r="L67" s="85">
        <v>30239</v>
      </c>
    </row>
    <row r="68" spans="1:12">
      <c r="A68" s="85" t="s">
        <v>6467</v>
      </c>
      <c r="B68" s="85" t="s">
        <v>6468</v>
      </c>
      <c r="C68" s="85" t="s">
        <v>6201</v>
      </c>
      <c r="D68" s="66" t="s">
        <v>2329</v>
      </c>
      <c r="E68" s="85" t="s">
        <v>6333</v>
      </c>
      <c r="F68" s="85" t="s">
        <v>6164</v>
      </c>
      <c r="G68" s="85" t="s">
        <v>6469</v>
      </c>
      <c r="H68" s="85" t="s">
        <v>6335</v>
      </c>
      <c r="I68" s="85" t="s">
        <v>6224</v>
      </c>
      <c r="J68" s="85" t="s">
        <v>6364</v>
      </c>
      <c r="K68" s="85">
        <v>1320</v>
      </c>
      <c r="L68" s="85">
        <v>29317</v>
      </c>
    </row>
    <row r="69" spans="1:12">
      <c r="A69" s="85" t="s">
        <v>6470</v>
      </c>
      <c r="B69" s="85" t="s">
        <v>6471</v>
      </c>
      <c r="C69" s="85" t="s">
        <v>6395</v>
      </c>
      <c r="D69" s="66" t="s">
        <v>2329</v>
      </c>
      <c r="E69" s="85" t="s">
        <v>6472</v>
      </c>
      <c r="F69" s="85" t="s">
        <v>6245</v>
      </c>
      <c r="G69" s="85" t="s">
        <v>6473</v>
      </c>
      <c r="H69" s="85" t="s">
        <v>6421</v>
      </c>
      <c r="I69" s="85" t="s">
        <v>6355</v>
      </c>
      <c r="J69" s="85" t="s">
        <v>6431</v>
      </c>
      <c r="K69" s="85">
        <v>779</v>
      </c>
      <c r="L69" s="85">
        <v>29858</v>
      </c>
    </row>
    <row r="70" spans="1:12">
      <c r="A70" s="85" t="s">
        <v>6474</v>
      </c>
      <c r="B70" s="85" t="s">
        <v>6475</v>
      </c>
      <c r="C70" s="85" t="s">
        <v>6118</v>
      </c>
      <c r="D70" s="66" t="s">
        <v>2329</v>
      </c>
      <c r="E70" s="85" t="s">
        <v>6333</v>
      </c>
      <c r="F70" s="85" t="s">
        <v>6164</v>
      </c>
      <c r="G70" s="85" t="s">
        <v>6476</v>
      </c>
      <c r="H70" s="85" t="s">
        <v>6335</v>
      </c>
      <c r="I70" s="85" t="s">
        <v>6224</v>
      </c>
      <c r="J70" s="85" t="s">
        <v>6422</v>
      </c>
      <c r="K70" s="85">
        <v>1342</v>
      </c>
      <c r="L70" s="85">
        <v>29233</v>
      </c>
    </row>
    <row r="71" spans="1:12">
      <c r="A71" s="85" t="s">
        <v>6477</v>
      </c>
      <c r="B71" s="85" t="s">
        <v>6478</v>
      </c>
      <c r="C71" s="85" t="s">
        <v>6118</v>
      </c>
      <c r="D71" s="66" t="s">
        <v>2329</v>
      </c>
      <c r="E71" s="85" t="s">
        <v>6333</v>
      </c>
      <c r="F71" s="85" t="s">
        <v>6164</v>
      </c>
      <c r="G71" s="85" t="s">
        <v>6479</v>
      </c>
      <c r="H71" s="85" t="s">
        <v>6335</v>
      </c>
      <c r="I71" s="85" t="s">
        <v>6224</v>
      </c>
      <c r="J71" s="85" t="s">
        <v>6422</v>
      </c>
      <c r="K71" s="85">
        <v>1402</v>
      </c>
      <c r="L71" s="85">
        <v>29182</v>
      </c>
    </row>
    <row r="72" spans="1:12">
      <c r="A72" s="85" t="s">
        <v>6480</v>
      </c>
      <c r="B72" s="85" t="s">
        <v>6481</v>
      </c>
      <c r="C72" s="85" t="s">
        <v>6110</v>
      </c>
      <c r="D72" s="66" t="s">
        <v>2329</v>
      </c>
      <c r="E72" s="85" t="s">
        <v>6425</v>
      </c>
      <c r="F72" s="85" t="s">
        <v>6127</v>
      </c>
      <c r="G72" s="85" t="s">
        <v>6482</v>
      </c>
      <c r="H72" s="85" t="s">
        <v>6225</v>
      </c>
      <c r="I72" s="85" t="s">
        <v>6349</v>
      </c>
      <c r="J72" s="85" t="s">
        <v>6431</v>
      </c>
      <c r="K72" s="85">
        <v>875</v>
      </c>
      <c r="L72" s="85">
        <v>29760</v>
      </c>
    </row>
    <row r="73" spans="1:12">
      <c r="A73" s="85" t="s">
        <v>6483</v>
      </c>
      <c r="B73" s="85" t="s">
        <v>6484</v>
      </c>
      <c r="C73" s="85" t="s">
        <v>6141</v>
      </c>
      <c r="D73" s="66" t="s">
        <v>2329</v>
      </c>
      <c r="E73" s="85" t="s">
        <v>6472</v>
      </c>
      <c r="F73" s="85" t="s">
        <v>6127</v>
      </c>
      <c r="G73" s="85" t="s">
        <v>6485</v>
      </c>
      <c r="H73" s="85" t="s">
        <v>6248</v>
      </c>
      <c r="I73" s="85" t="s">
        <v>6392</v>
      </c>
      <c r="J73" s="85" t="s">
        <v>6431</v>
      </c>
      <c r="K73" s="85">
        <v>790</v>
      </c>
      <c r="L73" s="85">
        <v>28628</v>
      </c>
    </row>
    <row r="74" spans="1:12">
      <c r="A74" s="85" t="s">
        <v>6486</v>
      </c>
      <c r="B74" s="85" t="s">
        <v>6487</v>
      </c>
      <c r="C74" s="85" t="s">
        <v>6267</v>
      </c>
      <c r="D74" s="66" t="s">
        <v>2329</v>
      </c>
      <c r="E74" s="85" t="s">
        <v>6372</v>
      </c>
      <c r="F74" s="85" t="s">
        <v>6127</v>
      </c>
      <c r="G74" s="85" t="s">
        <v>6488</v>
      </c>
      <c r="H74" s="85" t="s">
        <v>6374</v>
      </c>
      <c r="I74" s="85" t="s">
        <v>6489</v>
      </c>
      <c r="J74" s="85" t="s">
        <v>6453</v>
      </c>
      <c r="K74" s="85">
        <v>1022</v>
      </c>
      <c r="L74" s="85">
        <v>29544</v>
      </c>
    </row>
    <row r="75" spans="1:12">
      <c r="A75" s="85" t="s">
        <v>6490</v>
      </c>
      <c r="B75" s="85" t="s">
        <v>6491</v>
      </c>
      <c r="C75" s="85" t="s">
        <v>6118</v>
      </c>
      <c r="D75" s="66" t="s">
        <v>2329</v>
      </c>
      <c r="E75" s="85" t="s">
        <v>6492</v>
      </c>
      <c r="F75" s="85" t="s">
        <v>6221</v>
      </c>
      <c r="G75" s="85" t="s">
        <v>6493</v>
      </c>
      <c r="H75" s="85" t="s">
        <v>6340</v>
      </c>
      <c r="I75" s="85" t="s">
        <v>6300</v>
      </c>
      <c r="J75" s="85" t="s">
        <v>6494</v>
      </c>
      <c r="K75" s="85">
        <v>558</v>
      </c>
      <c r="L75" s="85">
        <v>29673</v>
      </c>
    </row>
    <row r="76" spans="1:12">
      <c r="A76" s="85" t="s">
        <v>6495</v>
      </c>
      <c r="B76" s="85" t="s">
        <v>6496</v>
      </c>
      <c r="C76" s="85" t="s">
        <v>6118</v>
      </c>
      <c r="D76" s="66" t="s">
        <v>2329</v>
      </c>
      <c r="E76" s="85" t="s">
        <v>6497</v>
      </c>
      <c r="F76" s="85" t="s">
        <v>6360</v>
      </c>
      <c r="G76" s="85" t="s">
        <v>6498</v>
      </c>
      <c r="H76" s="85" t="s">
        <v>6344</v>
      </c>
      <c r="I76" s="85" t="s">
        <v>6241</v>
      </c>
      <c r="J76" s="85" t="s">
        <v>6499</v>
      </c>
      <c r="K76" s="85">
        <v>414</v>
      </c>
      <c r="L76" s="85">
        <v>29864</v>
      </c>
    </row>
    <row r="77" spans="1:12">
      <c r="A77" s="85" t="s">
        <v>6500</v>
      </c>
      <c r="B77" s="85" t="s">
        <v>6501</v>
      </c>
      <c r="C77" s="85" t="s">
        <v>6367</v>
      </c>
      <c r="D77" s="66" t="s">
        <v>2329</v>
      </c>
      <c r="E77" s="85" t="s">
        <v>6502</v>
      </c>
      <c r="F77" s="85" t="s">
        <v>6245</v>
      </c>
      <c r="G77" s="85" t="s">
        <v>6503</v>
      </c>
      <c r="H77" s="85" t="s">
        <v>6272</v>
      </c>
      <c r="I77" s="85" t="s">
        <v>6279</v>
      </c>
      <c r="J77" s="85" t="s">
        <v>6494</v>
      </c>
      <c r="K77" s="85">
        <v>703</v>
      </c>
      <c r="L77" s="85">
        <v>29827</v>
      </c>
    </row>
    <row r="78" spans="1:12">
      <c r="A78" s="85" t="s">
        <v>6504</v>
      </c>
      <c r="B78" s="85" t="s">
        <v>6505</v>
      </c>
      <c r="C78" s="85" t="s">
        <v>6462</v>
      </c>
      <c r="D78" s="66" t="s">
        <v>2329</v>
      </c>
      <c r="E78" s="85" t="s">
        <v>6472</v>
      </c>
      <c r="F78" s="85" t="s">
        <v>6127</v>
      </c>
      <c r="G78" s="85" t="s">
        <v>6506</v>
      </c>
      <c r="H78" s="85" t="s">
        <v>6248</v>
      </c>
      <c r="I78" s="85" t="s">
        <v>6392</v>
      </c>
      <c r="J78" s="85" t="s">
        <v>6466</v>
      </c>
      <c r="K78" s="85">
        <v>912</v>
      </c>
      <c r="L78" s="85">
        <v>29719</v>
      </c>
    </row>
    <row r="79" spans="1:12">
      <c r="A79" s="85" t="s">
        <v>6507</v>
      </c>
      <c r="B79" s="85" t="s">
        <v>6508</v>
      </c>
      <c r="C79" s="85" t="s">
        <v>6134</v>
      </c>
      <c r="D79" s="66" t="s">
        <v>2329</v>
      </c>
      <c r="E79" s="85" t="s">
        <v>6509</v>
      </c>
      <c r="F79" s="85" t="s">
        <v>6360</v>
      </c>
      <c r="G79" s="85" t="s">
        <v>6510</v>
      </c>
      <c r="H79" s="85" t="s">
        <v>6325</v>
      </c>
      <c r="I79" s="85" t="s">
        <v>6241</v>
      </c>
      <c r="J79" s="85" t="s">
        <v>6499</v>
      </c>
      <c r="K79" s="85">
        <v>446</v>
      </c>
      <c r="L79" s="85">
        <v>30170</v>
      </c>
    </row>
    <row r="80" spans="1:12">
      <c r="A80" s="85" t="s">
        <v>6511</v>
      </c>
      <c r="B80" s="85" t="s">
        <v>6512</v>
      </c>
      <c r="C80" s="85" t="s">
        <v>6110</v>
      </c>
      <c r="D80" s="66" t="s">
        <v>2329</v>
      </c>
      <c r="E80" s="85" t="s">
        <v>6451</v>
      </c>
      <c r="F80" s="85" t="s">
        <v>6221</v>
      </c>
      <c r="G80" s="85" t="s">
        <v>6513</v>
      </c>
      <c r="H80" s="85" t="s">
        <v>6295</v>
      </c>
      <c r="I80" s="85" t="s">
        <v>6293</v>
      </c>
      <c r="J80" s="85" t="s">
        <v>6499</v>
      </c>
      <c r="K80" s="85">
        <v>562</v>
      </c>
      <c r="L80" s="85">
        <v>30075</v>
      </c>
    </row>
    <row r="81" spans="1:12">
      <c r="A81" s="85" t="s">
        <v>6514</v>
      </c>
      <c r="B81" s="85" t="s">
        <v>6515</v>
      </c>
      <c r="C81" s="85" t="s">
        <v>6399</v>
      </c>
      <c r="D81" s="66" t="s">
        <v>2329</v>
      </c>
      <c r="E81" s="85" t="s">
        <v>6419</v>
      </c>
      <c r="F81" s="85" t="s">
        <v>6127</v>
      </c>
      <c r="G81" s="85" t="s">
        <v>6516</v>
      </c>
      <c r="H81" s="85" t="s">
        <v>6421</v>
      </c>
      <c r="I81" s="85" t="s">
        <v>6247</v>
      </c>
      <c r="J81" s="85" t="s">
        <v>6466</v>
      </c>
      <c r="K81" s="85">
        <v>878</v>
      </c>
      <c r="L81" s="85">
        <v>29627</v>
      </c>
    </row>
    <row r="82" spans="1:12">
      <c r="A82" s="85" t="s">
        <v>6517</v>
      </c>
      <c r="B82" s="85" t="s">
        <v>6518</v>
      </c>
      <c r="C82" s="85" t="s">
        <v>6141</v>
      </c>
      <c r="D82" s="66" t="s">
        <v>2329</v>
      </c>
      <c r="E82" s="85" t="s">
        <v>6492</v>
      </c>
      <c r="F82" s="85" t="s">
        <v>6221</v>
      </c>
      <c r="G82" s="85" t="s">
        <v>6519</v>
      </c>
      <c r="H82" s="85" t="s">
        <v>6295</v>
      </c>
      <c r="I82" s="85" t="s">
        <v>6363</v>
      </c>
      <c r="J82" s="85" t="s">
        <v>6499</v>
      </c>
      <c r="K82" s="85">
        <v>634</v>
      </c>
      <c r="L82" s="85">
        <v>29922</v>
      </c>
    </row>
    <row r="83" spans="1:12">
      <c r="A83" s="85" t="s">
        <v>6520</v>
      </c>
      <c r="B83" s="85" t="s">
        <v>6521</v>
      </c>
      <c r="C83" s="85" t="s">
        <v>6389</v>
      </c>
      <c r="D83" s="66" t="s">
        <v>2329</v>
      </c>
      <c r="E83" s="85" t="s">
        <v>6291</v>
      </c>
      <c r="F83" s="85" t="s">
        <v>6156</v>
      </c>
      <c r="G83" s="85" t="s">
        <v>6522</v>
      </c>
      <c r="H83" s="85" t="s">
        <v>6293</v>
      </c>
      <c r="I83" s="85" t="s">
        <v>6416</v>
      </c>
      <c r="J83" s="85" t="s">
        <v>6431</v>
      </c>
      <c r="K83" s="85">
        <v>1869</v>
      </c>
      <c r="L83" s="85">
        <v>28246</v>
      </c>
    </row>
    <row r="84" spans="1:12">
      <c r="A84" s="85" t="s">
        <v>6523</v>
      </c>
      <c r="B84" s="85" t="s">
        <v>6524</v>
      </c>
      <c r="C84" s="85" t="s">
        <v>6267</v>
      </c>
      <c r="D84" s="66" t="s">
        <v>2329</v>
      </c>
      <c r="E84" s="85" t="s">
        <v>6492</v>
      </c>
      <c r="F84" s="85" t="s">
        <v>6245</v>
      </c>
      <c r="G84" s="85" t="s">
        <v>6525</v>
      </c>
      <c r="H84" s="85" t="s">
        <v>6340</v>
      </c>
      <c r="I84" s="85" t="s">
        <v>6363</v>
      </c>
      <c r="J84" s="85" t="s">
        <v>6499</v>
      </c>
      <c r="K84" s="85">
        <v>681</v>
      </c>
      <c r="L84" s="85">
        <v>29919</v>
      </c>
    </row>
    <row r="85" spans="1:12">
      <c r="A85" s="85" t="s">
        <v>6526</v>
      </c>
      <c r="B85" s="85" t="s">
        <v>6527</v>
      </c>
      <c r="C85" s="85" t="s">
        <v>6118</v>
      </c>
      <c r="D85" s="66" t="s">
        <v>2329</v>
      </c>
      <c r="E85" s="85" t="s">
        <v>6463</v>
      </c>
      <c r="F85" s="85" t="s">
        <v>6221</v>
      </c>
      <c r="G85" s="85" t="s">
        <v>6528</v>
      </c>
      <c r="H85" s="85" t="s">
        <v>6465</v>
      </c>
      <c r="I85" s="85" t="s">
        <v>6335</v>
      </c>
      <c r="J85" s="85" t="s">
        <v>6529</v>
      </c>
      <c r="K85" s="85">
        <v>568</v>
      </c>
      <c r="L85" s="85">
        <v>30048</v>
      </c>
    </row>
    <row r="86" spans="1:12">
      <c r="A86" s="85" t="s">
        <v>6530</v>
      </c>
      <c r="B86" s="85" t="s">
        <v>6531</v>
      </c>
      <c r="C86" s="85" t="s">
        <v>6118</v>
      </c>
      <c r="D86" s="66" t="s">
        <v>2329</v>
      </c>
      <c r="E86" s="85" t="s">
        <v>6502</v>
      </c>
      <c r="F86" s="85" t="s">
        <v>6127</v>
      </c>
      <c r="G86" s="85" t="s">
        <v>6532</v>
      </c>
      <c r="H86" s="85" t="s">
        <v>6272</v>
      </c>
      <c r="I86" s="85" t="s">
        <v>6355</v>
      </c>
      <c r="J86" s="85" t="s">
        <v>6499</v>
      </c>
      <c r="K86" s="85">
        <v>888</v>
      </c>
      <c r="L86" s="85">
        <v>29251</v>
      </c>
    </row>
    <row r="87" spans="1:12">
      <c r="A87" s="85" t="s">
        <v>6533</v>
      </c>
      <c r="B87" s="85" t="s">
        <v>6534</v>
      </c>
      <c r="C87" s="85" t="s">
        <v>6163</v>
      </c>
      <c r="D87" s="66" t="s">
        <v>2329</v>
      </c>
      <c r="E87" s="85" t="s">
        <v>6535</v>
      </c>
      <c r="F87" s="85" t="s">
        <v>6401</v>
      </c>
      <c r="G87" s="85" t="s">
        <v>6536</v>
      </c>
      <c r="H87" s="85" t="s">
        <v>6408</v>
      </c>
      <c r="I87" s="85" t="s">
        <v>6225</v>
      </c>
      <c r="J87" s="85" t="s">
        <v>6537</v>
      </c>
      <c r="K87" s="85">
        <v>375</v>
      </c>
      <c r="L87" s="85">
        <v>29930</v>
      </c>
    </row>
    <row r="88" spans="1:12">
      <c r="A88" s="85" t="s">
        <v>6538</v>
      </c>
      <c r="B88" s="85" t="s">
        <v>6539</v>
      </c>
      <c r="C88" s="85" t="s">
        <v>6399</v>
      </c>
      <c r="D88" s="66" t="s">
        <v>2329</v>
      </c>
      <c r="E88" s="85" t="s">
        <v>6540</v>
      </c>
      <c r="F88" s="85" t="s">
        <v>6401</v>
      </c>
      <c r="G88" s="85" t="s">
        <v>6541</v>
      </c>
      <c r="H88" s="85" t="s">
        <v>6542</v>
      </c>
      <c r="I88" s="85" t="s">
        <v>6225</v>
      </c>
      <c r="J88" s="85" t="s">
        <v>6537</v>
      </c>
      <c r="K88" s="85">
        <v>371</v>
      </c>
      <c r="L88" s="85">
        <v>30124</v>
      </c>
    </row>
    <row r="89" spans="1:12">
      <c r="A89" s="85" t="s">
        <v>6543</v>
      </c>
      <c r="B89" s="85" t="s">
        <v>6544</v>
      </c>
      <c r="C89" s="85" t="s">
        <v>6118</v>
      </c>
      <c r="D89" s="66" t="s">
        <v>2329</v>
      </c>
      <c r="E89" s="85" t="s">
        <v>6502</v>
      </c>
      <c r="F89" s="85" t="s">
        <v>6127</v>
      </c>
      <c r="G89" s="85" t="s">
        <v>6545</v>
      </c>
      <c r="H89" s="85" t="s">
        <v>6272</v>
      </c>
      <c r="I89" s="85" t="s">
        <v>6355</v>
      </c>
      <c r="J89" s="85" t="s">
        <v>6529</v>
      </c>
      <c r="K89" s="85">
        <v>967</v>
      </c>
      <c r="L89" s="85">
        <v>29547</v>
      </c>
    </row>
    <row r="90" spans="1:12">
      <c r="A90" s="85" t="s">
        <v>6546</v>
      </c>
      <c r="B90" s="85" t="s">
        <v>6547</v>
      </c>
      <c r="C90" s="85" t="s">
        <v>6201</v>
      </c>
      <c r="D90" s="66" t="s">
        <v>2329</v>
      </c>
      <c r="E90" s="85" t="s">
        <v>6540</v>
      </c>
      <c r="F90" s="85" t="s">
        <v>6401</v>
      </c>
      <c r="G90" s="85" t="s">
        <v>6548</v>
      </c>
      <c r="H90" s="85" t="s">
        <v>6542</v>
      </c>
      <c r="I90" s="85" t="s">
        <v>6248</v>
      </c>
      <c r="J90" s="85" t="s">
        <v>6549</v>
      </c>
      <c r="K90" s="85">
        <v>369</v>
      </c>
      <c r="L90" s="85">
        <v>30268</v>
      </c>
    </row>
    <row r="91" spans="1:12">
      <c r="A91" s="85" t="s">
        <v>6550</v>
      </c>
      <c r="B91" s="85" t="s">
        <v>6551</v>
      </c>
      <c r="C91" s="85" t="s">
        <v>6118</v>
      </c>
      <c r="D91" s="66" t="s">
        <v>2329</v>
      </c>
      <c r="E91" s="85" t="s">
        <v>6502</v>
      </c>
      <c r="F91" s="85" t="s">
        <v>6127</v>
      </c>
      <c r="G91" s="85" t="s">
        <v>6552</v>
      </c>
      <c r="H91" s="85" t="s">
        <v>6272</v>
      </c>
      <c r="I91" s="85" t="s">
        <v>6247</v>
      </c>
      <c r="J91" s="85" t="s">
        <v>6529</v>
      </c>
      <c r="K91" s="85">
        <v>1023</v>
      </c>
      <c r="L91" s="85">
        <v>29537</v>
      </c>
    </row>
    <row r="92" spans="1:12">
      <c r="A92" s="85" t="s">
        <v>6553</v>
      </c>
      <c r="B92" s="85" t="s">
        <v>6554</v>
      </c>
      <c r="C92" s="85" t="s">
        <v>6118</v>
      </c>
      <c r="D92" s="66" t="s">
        <v>2329</v>
      </c>
      <c r="E92" s="85" t="s">
        <v>6463</v>
      </c>
      <c r="F92" s="85" t="s">
        <v>6245</v>
      </c>
      <c r="G92" s="85" t="s">
        <v>6555</v>
      </c>
      <c r="H92" s="85" t="s">
        <v>6465</v>
      </c>
      <c r="I92" s="85" t="s">
        <v>6300</v>
      </c>
      <c r="J92" s="85" t="s">
        <v>6537</v>
      </c>
      <c r="K92" s="85">
        <v>712</v>
      </c>
      <c r="L92" s="85">
        <v>29823</v>
      </c>
    </row>
    <row r="93" spans="1:12">
      <c r="A93" s="85" t="s">
        <v>6556</v>
      </c>
      <c r="B93" s="85" t="s">
        <v>6557</v>
      </c>
      <c r="C93" s="85" t="s">
        <v>6462</v>
      </c>
      <c r="D93" s="66" t="s">
        <v>2329</v>
      </c>
      <c r="E93" s="85" t="s">
        <v>6492</v>
      </c>
      <c r="F93" s="85" t="s">
        <v>6127</v>
      </c>
      <c r="G93" s="85" t="s">
        <v>6558</v>
      </c>
      <c r="H93" s="85" t="s">
        <v>6340</v>
      </c>
      <c r="I93" s="85" t="s">
        <v>6270</v>
      </c>
      <c r="J93" s="85" t="s">
        <v>6537</v>
      </c>
      <c r="K93" s="85">
        <v>855</v>
      </c>
      <c r="L93" s="85">
        <v>29782</v>
      </c>
    </row>
    <row r="94" spans="1:12">
      <c r="A94" s="85" t="s">
        <v>6559</v>
      </c>
      <c r="B94" s="85" t="s">
        <v>6560</v>
      </c>
      <c r="C94" s="85" t="s">
        <v>6399</v>
      </c>
      <c r="D94" s="66" t="s">
        <v>2329</v>
      </c>
      <c r="E94" s="85" t="s">
        <v>615</v>
      </c>
      <c r="F94" s="85" t="s">
        <v>6221</v>
      </c>
      <c r="G94" s="85" t="s">
        <v>6561</v>
      </c>
      <c r="H94" s="85" t="s">
        <v>6562</v>
      </c>
      <c r="I94" s="85" t="s">
        <v>6563</v>
      </c>
      <c r="J94" s="85" t="s">
        <v>6564</v>
      </c>
      <c r="K94" s="85">
        <v>517</v>
      </c>
      <c r="L94" s="85">
        <v>29306</v>
      </c>
    </row>
    <row r="95" spans="1:12">
      <c r="A95" s="85" t="s">
        <v>6565</v>
      </c>
      <c r="B95" s="85" t="s">
        <v>6566</v>
      </c>
      <c r="C95" s="85" t="s">
        <v>6429</v>
      </c>
      <c r="D95" s="66" t="s">
        <v>2329</v>
      </c>
      <c r="E95" s="85" t="s">
        <v>6535</v>
      </c>
      <c r="F95" s="85" t="s">
        <v>6221</v>
      </c>
      <c r="G95" s="85" t="s">
        <v>6567</v>
      </c>
      <c r="H95" s="85" t="s">
        <v>6408</v>
      </c>
      <c r="I95" s="85" t="s">
        <v>6261</v>
      </c>
      <c r="J95" s="85" t="s">
        <v>6568</v>
      </c>
      <c r="K95" s="85">
        <v>524</v>
      </c>
      <c r="L95" s="85">
        <v>29696</v>
      </c>
    </row>
    <row r="96" spans="1:12">
      <c r="A96" s="85" t="s">
        <v>6569</v>
      </c>
      <c r="B96" s="85" t="s">
        <v>6570</v>
      </c>
      <c r="C96" s="85" t="s">
        <v>6395</v>
      </c>
      <c r="D96" s="66" t="s">
        <v>2329</v>
      </c>
      <c r="E96" s="85" t="s">
        <v>662</v>
      </c>
      <c r="F96" s="85" t="s">
        <v>6245</v>
      </c>
      <c r="G96" s="85" t="s">
        <v>6571</v>
      </c>
      <c r="H96" s="85" t="s">
        <v>6572</v>
      </c>
      <c r="I96" s="85" t="s">
        <v>6573</v>
      </c>
      <c r="J96" s="85" t="s">
        <v>6574</v>
      </c>
      <c r="K96" s="85">
        <v>777</v>
      </c>
      <c r="L96" s="85">
        <v>29781</v>
      </c>
    </row>
    <row r="97" spans="1:12">
      <c r="A97" s="85" t="s">
        <v>6575</v>
      </c>
      <c r="B97" s="85" t="s">
        <v>6576</v>
      </c>
      <c r="C97" s="85" t="s">
        <v>6429</v>
      </c>
      <c r="D97" s="66" t="s">
        <v>2329</v>
      </c>
      <c r="E97" s="85" t="s">
        <v>6359</v>
      </c>
      <c r="F97" s="85" t="s">
        <v>6164</v>
      </c>
      <c r="G97" s="85" t="s">
        <v>6577</v>
      </c>
      <c r="H97" s="85" t="s">
        <v>6362</v>
      </c>
      <c r="I97" s="85" t="s">
        <v>2016</v>
      </c>
      <c r="J97" s="85" t="s">
        <v>6549</v>
      </c>
      <c r="K97" s="85">
        <v>1324</v>
      </c>
      <c r="L97" s="85">
        <v>28978</v>
      </c>
    </row>
    <row r="98" spans="1:12">
      <c r="A98" s="85" t="s">
        <v>6578</v>
      </c>
      <c r="B98" s="85" t="s">
        <v>6579</v>
      </c>
      <c r="C98" s="85" t="s">
        <v>6399</v>
      </c>
      <c r="D98" s="66" t="s">
        <v>2329</v>
      </c>
      <c r="E98" s="85" t="s">
        <v>6540</v>
      </c>
      <c r="F98" s="85" t="s">
        <v>6360</v>
      </c>
      <c r="G98" s="85" t="s">
        <v>6580</v>
      </c>
      <c r="H98" s="85" t="s">
        <v>6542</v>
      </c>
      <c r="I98" s="85" t="s">
        <v>6330</v>
      </c>
      <c r="J98" s="85" t="s">
        <v>6568</v>
      </c>
      <c r="K98" s="85">
        <v>488</v>
      </c>
      <c r="L98" s="85">
        <v>29970</v>
      </c>
    </row>
    <row r="99" spans="1:12">
      <c r="A99" s="85" t="s">
        <v>6581</v>
      </c>
      <c r="B99" s="85" t="s">
        <v>6582</v>
      </c>
      <c r="C99" s="85" t="s">
        <v>6429</v>
      </c>
      <c r="D99" s="66" t="s">
        <v>2329</v>
      </c>
      <c r="E99" s="85" t="s">
        <v>6583</v>
      </c>
      <c r="F99" s="85" t="s">
        <v>6401</v>
      </c>
      <c r="G99" s="85" t="s">
        <v>6584</v>
      </c>
      <c r="H99" s="85" t="s">
        <v>6439</v>
      </c>
      <c r="I99" s="85" t="s">
        <v>6421</v>
      </c>
      <c r="J99" s="85" t="s">
        <v>6568</v>
      </c>
      <c r="K99" s="85">
        <v>368</v>
      </c>
      <c r="L99" s="85">
        <v>29752</v>
      </c>
    </row>
    <row r="100" spans="1:12">
      <c r="A100" s="85" t="s">
        <v>6585</v>
      </c>
      <c r="B100" s="85" t="s">
        <v>6586</v>
      </c>
      <c r="C100" s="85" t="s">
        <v>6367</v>
      </c>
      <c r="D100" s="66" t="s">
        <v>2329</v>
      </c>
      <c r="E100" s="85" t="s">
        <v>6587</v>
      </c>
      <c r="F100" s="85" t="s">
        <v>6142</v>
      </c>
      <c r="G100" s="85" t="s">
        <v>6588</v>
      </c>
      <c r="H100" s="85" t="s">
        <v>6330</v>
      </c>
      <c r="I100" s="85" t="s">
        <v>6224</v>
      </c>
      <c r="J100" s="85" t="s">
        <v>6568</v>
      </c>
      <c r="K100" s="85">
        <v>2044</v>
      </c>
      <c r="L100" s="85">
        <v>28143</v>
      </c>
    </row>
    <row r="101" spans="1:12">
      <c r="A101" s="85" t="s">
        <v>6589</v>
      </c>
      <c r="B101" s="85" t="s">
        <v>6590</v>
      </c>
      <c r="C101" s="85" t="s">
        <v>6118</v>
      </c>
      <c r="D101" s="66" t="s">
        <v>2329</v>
      </c>
      <c r="E101" s="85" t="s">
        <v>6535</v>
      </c>
      <c r="F101" s="85" t="s">
        <v>6221</v>
      </c>
      <c r="G101" s="85" t="s">
        <v>6591</v>
      </c>
      <c r="H101" s="85" t="s">
        <v>6408</v>
      </c>
      <c r="I101" s="85" t="s">
        <v>6241</v>
      </c>
      <c r="J101" s="85" t="s">
        <v>6568</v>
      </c>
      <c r="K101" s="85">
        <v>599</v>
      </c>
      <c r="L101" s="85">
        <v>29909</v>
      </c>
    </row>
    <row r="102" spans="1:12">
      <c r="A102" s="85" t="s">
        <v>6592</v>
      </c>
      <c r="B102" s="85" t="s">
        <v>6593</v>
      </c>
      <c r="C102" s="85" t="s">
        <v>6110</v>
      </c>
      <c r="D102" s="66" t="s">
        <v>2329</v>
      </c>
      <c r="E102" s="85" t="s">
        <v>6535</v>
      </c>
      <c r="F102" s="85" t="s">
        <v>6221</v>
      </c>
      <c r="G102" s="85" t="s">
        <v>6594</v>
      </c>
      <c r="H102" s="85" t="s">
        <v>6408</v>
      </c>
      <c r="I102" s="85" t="s">
        <v>6241</v>
      </c>
      <c r="J102" s="85" t="s">
        <v>6568</v>
      </c>
      <c r="K102" s="85">
        <v>582</v>
      </c>
      <c r="L102" s="85">
        <v>29869</v>
      </c>
    </row>
    <row r="103" spans="1:12">
      <c r="A103" s="85" t="s">
        <v>6595</v>
      </c>
      <c r="B103" s="85" t="s">
        <v>6596</v>
      </c>
      <c r="C103" s="85" t="s">
        <v>6110</v>
      </c>
      <c r="D103" s="66" t="s">
        <v>2329</v>
      </c>
      <c r="E103" s="85" t="s">
        <v>6497</v>
      </c>
      <c r="F103" s="85" t="s">
        <v>6245</v>
      </c>
      <c r="G103" s="85" t="s">
        <v>6597</v>
      </c>
      <c r="H103" s="85" t="s">
        <v>6344</v>
      </c>
      <c r="I103" s="85" t="s">
        <v>6293</v>
      </c>
      <c r="J103" s="85" t="s">
        <v>6598</v>
      </c>
      <c r="K103" s="85">
        <v>758</v>
      </c>
      <c r="L103" s="85">
        <v>29870</v>
      </c>
    </row>
    <row r="104" spans="1:12">
      <c r="A104" s="85" t="s">
        <v>6599</v>
      </c>
      <c r="B104" s="85" t="s">
        <v>6600</v>
      </c>
      <c r="C104" s="85" t="s">
        <v>6141</v>
      </c>
      <c r="D104" s="66" t="s">
        <v>2329</v>
      </c>
      <c r="E104" s="85" t="s">
        <v>6601</v>
      </c>
      <c r="F104" s="85" t="s">
        <v>6360</v>
      </c>
      <c r="G104" s="85" t="s">
        <v>6602</v>
      </c>
      <c r="H104" s="85" t="s">
        <v>6375</v>
      </c>
      <c r="I104" s="85" t="s">
        <v>6248</v>
      </c>
      <c r="J104" s="85" t="s">
        <v>6598</v>
      </c>
      <c r="K104" s="85">
        <v>427</v>
      </c>
      <c r="L104" s="85">
        <v>30126</v>
      </c>
    </row>
    <row r="105" spans="1:12">
      <c r="A105" s="85" t="s">
        <v>6603</v>
      </c>
      <c r="B105" s="85" t="s">
        <v>6604</v>
      </c>
      <c r="C105" s="85" t="s">
        <v>6163</v>
      </c>
      <c r="D105" s="66" t="s">
        <v>2329</v>
      </c>
      <c r="E105" s="85" t="s">
        <v>6601</v>
      </c>
      <c r="F105" s="85" t="s">
        <v>6360</v>
      </c>
      <c r="G105" s="85" t="s">
        <v>6605</v>
      </c>
      <c r="H105" s="85" t="s">
        <v>6375</v>
      </c>
      <c r="I105" s="85" t="s">
        <v>6225</v>
      </c>
      <c r="J105" s="85" t="s">
        <v>6598</v>
      </c>
      <c r="K105" s="85">
        <v>476</v>
      </c>
      <c r="L105" s="85">
        <v>30153</v>
      </c>
    </row>
    <row r="106" spans="1:12">
      <c r="A106" s="85" t="s">
        <v>6606</v>
      </c>
      <c r="B106" s="85" t="s">
        <v>6607</v>
      </c>
      <c r="C106" s="85" t="s">
        <v>6141</v>
      </c>
      <c r="D106" s="66" t="s">
        <v>2329</v>
      </c>
      <c r="E106" s="85" t="s">
        <v>6540</v>
      </c>
      <c r="F106" s="85" t="s">
        <v>6221</v>
      </c>
      <c r="G106" s="85" t="s">
        <v>6608</v>
      </c>
      <c r="H106" s="85" t="s">
        <v>6542</v>
      </c>
      <c r="I106" s="85" t="s">
        <v>6330</v>
      </c>
      <c r="J106" s="85" t="s">
        <v>6598</v>
      </c>
      <c r="K106" s="85">
        <v>533</v>
      </c>
      <c r="L106" s="85">
        <v>30042</v>
      </c>
    </row>
    <row r="107" spans="1:12">
      <c r="A107" s="85" t="s">
        <v>6609</v>
      </c>
      <c r="B107" s="85" t="s">
        <v>6610</v>
      </c>
      <c r="C107" s="85" t="s">
        <v>6110</v>
      </c>
      <c r="D107" s="66" t="s">
        <v>2329</v>
      </c>
      <c r="E107" s="85" t="s">
        <v>6540</v>
      </c>
      <c r="F107" s="85" t="s">
        <v>6221</v>
      </c>
      <c r="G107" s="85" t="s">
        <v>6611</v>
      </c>
      <c r="H107" s="85" t="s">
        <v>6542</v>
      </c>
      <c r="I107" s="85" t="s">
        <v>6261</v>
      </c>
      <c r="J107" s="85" t="s">
        <v>6598</v>
      </c>
      <c r="K107" s="85">
        <v>590</v>
      </c>
      <c r="L107" s="85">
        <v>30035</v>
      </c>
    </row>
    <row r="108" spans="1:12">
      <c r="A108" s="85" t="s">
        <v>6612</v>
      </c>
      <c r="B108" s="85" t="s">
        <v>6613</v>
      </c>
      <c r="C108" s="85" t="s">
        <v>6110</v>
      </c>
      <c r="D108" s="66" t="s">
        <v>2329</v>
      </c>
      <c r="E108" s="85" t="s">
        <v>6601</v>
      </c>
      <c r="F108" s="85" t="s">
        <v>6360</v>
      </c>
      <c r="G108" s="85" t="s">
        <v>6614</v>
      </c>
      <c r="H108" s="85" t="s">
        <v>6375</v>
      </c>
      <c r="I108" s="85" t="s">
        <v>6248</v>
      </c>
      <c r="J108" s="85" t="s">
        <v>6598</v>
      </c>
      <c r="K108" s="85">
        <v>455</v>
      </c>
      <c r="L108" s="85">
        <v>30066</v>
      </c>
    </row>
    <row r="109" spans="1:12">
      <c r="A109" s="85" t="s">
        <v>6615</v>
      </c>
      <c r="B109" s="85" t="s">
        <v>6616</v>
      </c>
      <c r="C109" s="85" t="s">
        <v>6110</v>
      </c>
      <c r="D109" s="66" t="s">
        <v>2329</v>
      </c>
      <c r="E109" s="85" t="s">
        <v>6601</v>
      </c>
      <c r="F109" s="85" t="s">
        <v>6221</v>
      </c>
      <c r="G109" s="85" t="s">
        <v>6617</v>
      </c>
      <c r="H109" s="85" t="s">
        <v>6375</v>
      </c>
      <c r="I109" s="85" t="s">
        <v>6374</v>
      </c>
      <c r="J109" s="85" t="s">
        <v>6573</v>
      </c>
      <c r="K109" s="85">
        <v>549</v>
      </c>
      <c r="L109" s="85">
        <v>29914</v>
      </c>
    </row>
    <row r="110" spans="1:12">
      <c r="A110" s="85" t="s">
        <v>6618</v>
      </c>
      <c r="B110" s="85" t="s">
        <v>6619</v>
      </c>
      <c r="C110" s="85" t="s">
        <v>6309</v>
      </c>
      <c r="D110" s="66" t="s">
        <v>2329</v>
      </c>
      <c r="E110" s="85" t="s">
        <v>6535</v>
      </c>
      <c r="F110" s="85" t="s">
        <v>6245</v>
      </c>
      <c r="G110" s="85" t="s">
        <v>6620</v>
      </c>
      <c r="H110" s="85" t="s">
        <v>6408</v>
      </c>
      <c r="I110" s="85" t="s">
        <v>6306</v>
      </c>
      <c r="J110" s="85" t="s">
        <v>6573</v>
      </c>
      <c r="K110" s="85">
        <v>764</v>
      </c>
      <c r="L110" s="85">
        <v>29841</v>
      </c>
    </row>
    <row r="111" spans="1:12">
      <c r="A111" s="85" t="s">
        <v>6621</v>
      </c>
      <c r="B111" s="85" t="s">
        <v>6622</v>
      </c>
      <c r="C111" s="85" t="s">
        <v>6125</v>
      </c>
      <c r="D111" s="66" t="s">
        <v>2329</v>
      </c>
      <c r="E111" s="85" t="s">
        <v>6623</v>
      </c>
      <c r="F111" s="85" t="s">
        <v>6360</v>
      </c>
      <c r="G111" s="85" t="s">
        <v>6624</v>
      </c>
      <c r="H111" s="85" t="s">
        <v>6364</v>
      </c>
      <c r="I111" s="85" t="s">
        <v>6362</v>
      </c>
      <c r="J111" s="85" t="s">
        <v>6573</v>
      </c>
      <c r="K111" s="85">
        <v>409</v>
      </c>
      <c r="L111" s="85">
        <v>30107</v>
      </c>
    </row>
    <row r="112" spans="1:12">
      <c r="A112" s="85" t="s">
        <v>6625</v>
      </c>
      <c r="B112" s="85" t="s">
        <v>6626</v>
      </c>
      <c r="C112" s="85" t="s">
        <v>6134</v>
      </c>
      <c r="D112" s="66" t="s">
        <v>2329</v>
      </c>
      <c r="E112" s="85" t="s">
        <v>6627</v>
      </c>
      <c r="F112" s="85" t="s">
        <v>6401</v>
      </c>
      <c r="G112" s="85" t="s">
        <v>6628</v>
      </c>
      <c r="H112" s="85" t="s">
        <v>6422</v>
      </c>
      <c r="I112" s="85" t="s">
        <v>6272</v>
      </c>
      <c r="J112" s="85" t="s">
        <v>6573</v>
      </c>
      <c r="K112" s="85">
        <v>368</v>
      </c>
      <c r="L112" s="85">
        <v>29967</v>
      </c>
    </row>
    <row r="113" spans="1:12">
      <c r="A113" s="85" t="s">
        <v>6629</v>
      </c>
      <c r="B113" s="85" t="s">
        <v>6630</v>
      </c>
      <c r="C113" s="85" t="s">
        <v>6395</v>
      </c>
      <c r="D113" s="66" t="s">
        <v>2329</v>
      </c>
      <c r="E113" s="85" t="s">
        <v>6535</v>
      </c>
      <c r="F113" s="85" t="s">
        <v>6245</v>
      </c>
      <c r="G113" s="85" t="s">
        <v>6631</v>
      </c>
      <c r="H113" s="85" t="s">
        <v>6408</v>
      </c>
      <c r="I113" s="85" t="s">
        <v>6306</v>
      </c>
      <c r="J113" s="85" t="s">
        <v>6563</v>
      </c>
      <c r="K113" s="85">
        <v>763</v>
      </c>
      <c r="L113" s="85">
        <v>29855</v>
      </c>
    </row>
    <row r="114" spans="1:12">
      <c r="A114" s="85" t="s">
        <v>6632</v>
      </c>
      <c r="B114" s="85" t="s">
        <v>6633</v>
      </c>
      <c r="C114" s="85" t="s">
        <v>6110</v>
      </c>
      <c r="D114" s="66" t="s">
        <v>2329</v>
      </c>
      <c r="E114" s="85" t="s">
        <v>6463</v>
      </c>
      <c r="F114" s="85" t="s">
        <v>6164</v>
      </c>
      <c r="G114" s="85" t="s">
        <v>6634</v>
      </c>
      <c r="H114" s="85" t="s">
        <v>6465</v>
      </c>
      <c r="I114" s="85" t="s">
        <v>6223</v>
      </c>
      <c r="J114" s="85" t="s">
        <v>6635</v>
      </c>
      <c r="K114" s="85">
        <v>1248</v>
      </c>
      <c r="L114" s="85">
        <v>29215</v>
      </c>
    </row>
    <row r="115" spans="1:12">
      <c r="A115" s="85" t="s">
        <v>6636</v>
      </c>
      <c r="B115" s="85" t="s">
        <v>6637</v>
      </c>
      <c r="C115" s="85" t="s">
        <v>6399</v>
      </c>
      <c r="D115" s="66" t="s">
        <v>2329</v>
      </c>
      <c r="E115" s="85" t="s">
        <v>6497</v>
      </c>
      <c r="F115" s="85" t="s">
        <v>6127</v>
      </c>
      <c r="G115" s="85" t="s">
        <v>6638</v>
      </c>
      <c r="H115" s="85" t="s">
        <v>6344</v>
      </c>
      <c r="I115" s="85" t="s">
        <v>6363</v>
      </c>
      <c r="J115" s="85" t="s">
        <v>6563</v>
      </c>
      <c r="K115" s="85">
        <v>964</v>
      </c>
      <c r="L115" s="85">
        <v>28893</v>
      </c>
    </row>
    <row r="116" spans="1:12">
      <c r="A116" s="85" t="s">
        <v>6639</v>
      </c>
      <c r="B116" s="85" t="s">
        <v>6640</v>
      </c>
      <c r="C116" s="85" t="s">
        <v>6118</v>
      </c>
      <c r="D116" s="66" t="s">
        <v>2329</v>
      </c>
      <c r="E116" s="85" t="s">
        <v>6601</v>
      </c>
      <c r="F116" s="85" t="s">
        <v>6221</v>
      </c>
      <c r="G116" s="85" t="s">
        <v>6641</v>
      </c>
      <c r="H116" s="85" t="s">
        <v>6375</v>
      </c>
      <c r="I116" s="85" t="s">
        <v>6330</v>
      </c>
      <c r="J116" s="85" t="s">
        <v>6563</v>
      </c>
      <c r="K116" s="85">
        <v>599</v>
      </c>
      <c r="L116" s="85">
        <v>30015</v>
      </c>
    </row>
    <row r="117" spans="1:12">
      <c r="A117" s="85" t="s">
        <v>6642</v>
      </c>
      <c r="B117" s="85" t="s">
        <v>6643</v>
      </c>
      <c r="C117" s="85" t="s">
        <v>6309</v>
      </c>
      <c r="D117" s="66" t="s">
        <v>2329</v>
      </c>
      <c r="E117" s="85" t="s">
        <v>6623</v>
      </c>
      <c r="F117" s="85" t="s">
        <v>6360</v>
      </c>
      <c r="G117" s="85" t="s">
        <v>6644</v>
      </c>
      <c r="H117" s="85" t="s">
        <v>6364</v>
      </c>
      <c r="I117" s="85" t="s">
        <v>6362</v>
      </c>
      <c r="J117" s="85" t="s">
        <v>6563</v>
      </c>
      <c r="K117" s="85">
        <v>461</v>
      </c>
      <c r="L117" s="85">
        <v>30166</v>
      </c>
    </row>
    <row r="118" spans="1:12">
      <c r="A118" s="85" t="s">
        <v>6645</v>
      </c>
      <c r="B118" s="85" t="s">
        <v>6646</v>
      </c>
      <c r="C118" s="85" t="s">
        <v>6309</v>
      </c>
      <c r="D118" s="66" t="s">
        <v>2329</v>
      </c>
      <c r="E118" s="85" t="s">
        <v>6623</v>
      </c>
      <c r="F118" s="85" t="s">
        <v>6221</v>
      </c>
      <c r="G118" s="85" t="s">
        <v>6647</v>
      </c>
      <c r="H118" s="85" t="s">
        <v>6364</v>
      </c>
      <c r="I118" s="85" t="s">
        <v>6248</v>
      </c>
      <c r="J118" s="85" t="s">
        <v>6635</v>
      </c>
      <c r="K118" s="85">
        <v>550</v>
      </c>
      <c r="L118" s="85">
        <v>30074</v>
      </c>
    </row>
    <row r="119" spans="1:12">
      <c r="A119" s="85" t="s">
        <v>6648</v>
      </c>
      <c r="B119" s="85" t="s">
        <v>6649</v>
      </c>
      <c r="C119" s="85" t="s">
        <v>6309</v>
      </c>
      <c r="D119" s="66" t="s">
        <v>2329</v>
      </c>
      <c r="E119" s="85" t="s">
        <v>6451</v>
      </c>
      <c r="F119" s="85" t="s">
        <v>6156</v>
      </c>
      <c r="G119" s="85" t="s">
        <v>6650</v>
      </c>
      <c r="H119" s="85" t="s">
        <v>6295</v>
      </c>
      <c r="I119" s="85" t="s">
        <v>6349</v>
      </c>
      <c r="J119" s="85" t="s">
        <v>6651</v>
      </c>
      <c r="K119" s="85">
        <v>1749</v>
      </c>
      <c r="L119" s="85">
        <v>28844</v>
      </c>
    </row>
    <row r="120" spans="1:12">
      <c r="A120" s="85" t="s">
        <v>6652</v>
      </c>
      <c r="B120" s="85" t="s">
        <v>6653</v>
      </c>
      <c r="C120" s="85" t="s">
        <v>6367</v>
      </c>
      <c r="D120" s="66" t="s">
        <v>2329</v>
      </c>
      <c r="E120" s="85" t="s">
        <v>6359</v>
      </c>
      <c r="F120" s="85" t="s">
        <v>615</v>
      </c>
      <c r="G120" s="85" t="s">
        <v>6654</v>
      </c>
      <c r="H120" s="85" t="s">
        <v>6362</v>
      </c>
      <c r="I120" s="85" t="s">
        <v>6224</v>
      </c>
      <c r="J120" s="85" t="s">
        <v>6655</v>
      </c>
      <c r="K120" s="85">
        <v>2859</v>
      </c>
      <c r="L120" s="85">
        <v>27558</v>
      </c>
    </row>
    <row r="121" spans="1:12">
      <c r="A121" s="85" t="s">
        <v>6656</v>
      </c>
      <c r="B121" s="85" t="s">
        <v>6657</v>
      </c>
      <c r="C121" s="85" t="s">
        <v>6429</v>
      </c>
      <c r="D121" s="66" t="s">
        <v>2329</v>
      </c>
      <c r="E121" s="85" t="s">
        <v>6627</v>
      </c>
      <c r="F121" s="85" t="s">
        <v>6221</v>
      </c>
      <c r="G121" s="85" t="s">
        <v>6658</v>
      </c>
      <c r="H121" s="85" t="s">
        <v>6422</v>
      </c>
      <c r="I121" s="85" t="s">
        <v>6421</v>
      </c>
      <c r="J121" s="85" t="s">
        <v>6659</v>
      </c>
      <c r="K121" s="85">
        <v>533</v>
      </c>
      <c r="L121" s="85">
        <v>30102</v>
      </c>
    </row>
    <row r="122" spans="1:12">
      <c r="A122" s="85" t="s">
        <v>6660</v>
      </c>
      <c r="B122" s="85" t="s">
        <v>6661</v>
      </c>
      <c r="C122" s="85" t="s">
        <v>6367</v>
      </c>
      <c r="D122" s="66" t="s">
        <v>2329</v>
      </c>
      <c r="E122" s="85" t="s">
        <v>6583</v>
      </c>
      <c r="F122" s="85" t="s">
        <v>6245</v>
      </c>
      <c r="G122" s="85" t="s">
        <v>6662</v>
      </c>
      <c r="H122" s="85" t="s">
        <v>6439</v>
      </c>
      <c r="I122" s="85" t="s">
        <v>6330</v>
      </c>
      <c r="J122" s="85" t="s">
        <v>6651</v>
      </c>
      <c r="K122" s="85">
        <v>745</v>
      </c>
      <c r="L122" s="85">
        <v>29871</v>
      </c>
    </row>
    <row r="123" spans="1:12">
      <c r="A123" s="85" t="s">
        <v>6663</v>
      </c>
      <c r="B123" s="85" t="s">
        <v>6664</v>
      </c>
      <c r="C123" s="85" t="s">
        <v>6399</v>
      </c>
      <c r="D123" s="66" t="s">
        <v>2329</v>
      </c>
      <c r="E123" s="85" t="s">
        <v>582</v>
      </c>
      <c r="F123" s="85" t="s">
        <v>6203</v>
      </c>
      <c r="G123" s="85" t="s">
        <v>6665</v>
      </c>
      <c r="H123" s="85" t="s">
        <v>6666</v>
      </c>
      <c r="I123" s="85" t="s">
        <v>6453</v>
      </c>
      <c r="J123" s="85" t="s">
        <v>6667</v>
      </c>
      <c r="K123" s="85">
        <v>1646</v>
      </c>
      <c r="L123" s="85">
        <v>28687</v>
      </c>
    </row>
    <row r="124" spans="1:12">
      <c r="A124" s="85" t="s">
        <v>6668</v>
      </c>
      <c r="B124" s="85" t="s">
        <v>6669</v>
      </c>
      <c r="C124" s="85" t="s">
        <v>6118</v>
      </c>
      <c r="D124" s="66" t="s">
        <v>2329</v>
      </c>
      <c r="E124" s="85" t="s">
        <v>6670</v>
      </c>
      <c r="F124" s="85" t="s">
        <v>6203</v>
      </c>
      <c r="G124" s="85" t="s">
        <v>6671</v>
      </c>
      <c r="H124" s="85" t="s">
        <v>6369</v>
      </c>
      <c r="I124" s="85" t="s">
        <v>6355</v>
      </c>
      <c r="J124" s="85" t="s">
        <v>6672</v>
      </c>
      <c r="K124" s="85">
        <v>1684</v>
      </c>
      <c r="L124" s="85">
        <v>28565</v>
      </c>
    </row>
    <row r="125" spans="1:12">
      <c r="A125" s="85" t="s">
        <v>6673</v>
      </c>
      <c r="B125" s="85" t="s">
        <v>6674</v>
      </c>
      <c r="C125" s="85" t="s">
        <v>6118</v>
      </c>
      <c r="D125" s="66" t="s">
        <v>2329</v>
      </c>
      <c r="E125" s="85" t="s">
        <v>6675</v>
      </c>
      <c r="F125" s="85" t="s">
        <v>6401</v>
      </c>
      <c r="G125" s="85" t="s">
        <v>6676</v>
      </c>
      <c r="H125" s="85" t="s">
        <v>6453</v>
      </c>
      <c r="I125" s="85" t="s">
        <v>6465</v>
      </c>
      <c r="J125" s="85" t="s">
        <v>6659</v>
      </c>
      <c r="K125" s="85">
        <v>334</v>
      </c>
      <c r="L125" s="85">
        <v>29798</v>
      </c>
    </row>
    <row r="126" spans="1:12">
      <c r="A126" s="85" t="s">
        <v>6677</v>
      </c>
      <c r="B126" s="85" t="s">
        <v>6678</v>
      </c>
      <c r="C126" s="85" t="s">
        <v>6110</v>
      </c>
      <c r="D126" s="66" t="s">
        <v>2329</v>
      </c>
      <c r="E126" s="85" t="s">
        <v>6679</v>
      </c>
      <c r="F126" s="85" t="s">
        <v>6221</v>
      </c>
      <c r="G126" s="85" t="s">
        <v>6680</v>
      </c>
      <c r="H126" s="85" t="s">
        <v>6431</v>
      </c>
      <c r="I126" s="85" t="s">
        <v>6272</v>
      </c>
      <c r="J126" s="85" t="s">
        <v>6651</v>
      </c>
      <c r="K126" s="85">
        <v>520</v>
      </c>
      <c r="L126" s="85">
        <v>29722</v>
      </c>
    </row>
    <row r="127" spans="1:12">
      <c r="A127" s="85" t="s">
        <v>6681</v>
      </c>
      <c r="B127" s="85" t="s">
        <v>6682</v>
      </c>
      <c r="C127" s="85" t="s">
        <v>6395</v>
      </c>
      <c r="D127" s="66" t="s">
        <v>2329</v>
      </c>
      <c r="E127" s="85" t="s">
        <v>6245</v>
      </c>
      <c r="F127" s="85" t="s">
        <v>6360</v>
      </c>
      <c r="G127" s="85" t="s">
        <v>6683</v>
      </c>
      <c r="H127" s="85" t="s">
        <v>6672</v>
      </c>
      <c r="I127" s="85" t="s">
        <v>6499</v>
      </c>
      <c r="J127" s="85" t="s">
        <v>6684</v>
      </c>
      <c r="K127" s="85">
        <v>457</v>
      </c>
      <c r="L127" s="85">
        <v>30170</v>
      </c>
    </row>
    <row r="128" spans="1:12">
      <c r="A128" s="85" t="s">
        <v>6685</v>
      </c>
      <c r="B128" s="85" t="s">
        <v>6686</v>
      </c>
      <c r="C128" s="85" t="s">
        <v>6395</v>
      </c>
      <c r="D128" s="66" t="s">
        <v>2329</v>
      </c>
      <c r="E128" s="85" t="s">
        <v>6627</v>
      </c>
      <c r="F128" s="85" t="s">
        <v>6245</v>
      </c>
      <c r="G128" s="85" t="s">
        <v>6687</v>
      </c>
      <c r="H128" s="85" t="s">
        <v>6422</v>
      </c>
      <c r="I128" s="85" t="s">
        <v>6225</v>
      </c>
      <c r="J128" s="85" t="s">
        <v>6655</v>
      </c>
      <c r="K128" s="85">
        <v>722</v>
      </c>
      <c r="L128" s="85">
        <v>29634</v>
      </c>
    </row>
    <row r="129" spans="1:12">
      <c r="A129" s="85" t="s">
        <v>6688</v>
      </c>
      <c r="B129" s="85" t="s">
        <v>6689</v>
      </c>
      <c r="C129" s="85" t="s">
        <v>6163</v>
      </c>
      <c r="D129" s="66" t="s">
        <v>2329</v>
      </c>
      <c r="E129" s="85" t="s">
        <v>6627</v>
      </c>
      <c r="F129" s="85" t="s">
        <v>6245</v>
      </c>
      <c r="G129" s="85" t="s">
        <v>6690</v>
      </c>
      <c r="H129" s="85" t="s">
        <v>6422</v>
      </c>
      <c r="I129" s="85" t="s">
        <v>6330</v>
      </c>
      <c r="J129" s="85" t="s">
        <v>6655</v>
      </c>
      <c r="K129" s="85">
        <v>822</v>
      </c>
      <c r="L129" s="85">
        <v>29732</v>
      </c>
    </row>
    <row r="130" spans="1:12">
      <c r="A130" s="85" t="s">
        <v>6691</v>
      </c>
      <c r="B130" s="85" t="s">
        <v>6692</v>
      </c>
      <c r="C130" s="85" t="s">
        <v>6201</v>
      </c>
      <c r="D130" s="66" t="s">
        <v>2329</v>
      </c>
      <c r="E130" s="85" t="s">
        <v>6693</v>
      </c>
      <c r="F130" s="85" t="s">
        <v>6221</v>
      </c>
      <c r="G130" s="85" t="s">
        <v>6694</v>
      </c>
      <c r="H130" s="85" t="s">
        <v>6403</v>
      </c>
      <c r="I130" s="85" t="s">
        <v>6421</v>
      </c>
      <c r="J130" s="85" t="s">
        <v>2002</v>
      </c>
      <c r="K130" s="85">
        <v>632</v>
      </c>
      <c r="L130" s="85">
        <v>30005</v>
      </c>
    </row>
    <row r="131" spans="1:12">
      <c r="A131" s="85" t="s">
        <v>6695</v>
      </c>
      <c r="B131" s="85" t="s">
        <v>6696</v>
      </c>
      <c r="C131" s="85" t="s">
        <v>6399</v>
      </c>
      <c r="D131" s="66" t="s">
        <v>2329</v>
      </c>
      <c r="E131" s="85" t="s">
        <v>6697</v>
      </c>
      <c r="F131" s="85" t="s">
        <v>6401</v>
      </c>
      <c r="G131" s="85" t="s">
        <v>6698</v>
      </c>
      <c r="H131" s="85" t="s">
        <v>6466</v>
      </c>
      <c r="I131" s="85" t="s">
        <v>6325</v>
      </c>
      <c r="J131" s="85" t="s">
        <v>6651</v>
      </c>
      <c r="K131" s="85">
        <v>349</v>
      </c>
      <c r="L131" s="85">
        <v>30167</v>
      </c>
    </row>
    <row r="132" spans="1:12">
      <c r="A132" s="85" t="s">
        <v>6699</v>
      </c>
      <c r="B132" s="85" t="s">
        <v>6700</v>
      </c>
      <c r="C132" s="85" t="s">
        <v>6118</v>
      </c>
      <c r="D132" s="66" t="s">
        <v>2329</v>
      </c>
      <c r="E132" s="85" t="s">
        <v>6221</v>
      </c>
      <c r="F132" s="85" t="s">
        <v>6360</v>
      </c>
      <c r="G132" s="85" t="s">
        <v>6701</v>
      </c>
      <c r="H132" s="85" t="s">
        <v>6702</v>
      </c>
      <c r="I132" s="85" t="s">
        <v>6494</v>
      </c>
      <c r="J132" s="85" t="s">
        <v>6684</v>
      </c>
      <c r="K132" s="85">
        <v>437</v>
      </c>
      <c r="L132" s="85">
        <v>29681</v>
      </c>
    </row>
    <row r="133" spans="1:12">
      <c r="A133" s="85" t="s">
        <v>6703</v>
      </c>
      <c r="B133" s="85" t="s">
        <v>6704</v>
      </c>
      <c r="C133" s="85" t="s">
        <v>6118</v>
      </c>
      <c r="D133" s="66" t="s">
        <v>2329</v>
      </c>
      <c r="E133" s="85" t="s">
        <v>6679</v>
      </c>
      <c r="F133" s="85" t="s">
        <v>6221</v>
      </c>
      <c r="G133" s="85" t="s">
        <v>6705</v>
      </c>
      <c r="H133" s="85" t="s">
        <v>6431</v>
      </c>
      <c r="I133" s="85" t="s">
        <v>6272</v>
      </c>
      <c r="J133" s="85" t="s">
        <v>6655</v>
      </c>
      <c r="K133" s="85">
        <v>551</v>
      </c>
      <c r="L133" s="85">
        <v>29960</v>
      </c>
    </row>
    <row r="134" spans="1:12">
      <c r="A134" s="85" t="s">
        <v>6706</v>
      </c>
      <c r="B134" s="85" t="s">
        <v>6707</v>
      </c>
      <c r="C134" s="85" t="s">
        <v>6395</v>
      </c>
      <c r="D134" s="66" t="s">
        <v>2329</v>
      </c>
      <c r="E134" s="85" t="s">
        <v>6583</v>
      </c>
      <c r="F134" s="85" t="s">
        <v>6203</v>
      </c>
      <c r="G134" s="85" t="s">
        <v>6708</v>
      </c>
      <c r="H134" s="85" t="s">
        <v>6439</v>
      </c>
      <c r="I134" s="85" t="s">
        <v>6363</v>
      </c>
      <c r="J134" s="85" t="s">
        <v>6709</v>
      </c>
      <c r="K134" s="85">
        <v>1550</v>
      </c>
      <c r="L134" s="85">
        <v>29085</v>
      </c>
    </row>
    <row r="135" spans="1:12">
      <c r="A135" s="85" t="s">
        <v>6710</v>
      </c>
      <c r="B135" s="85" t="s">
        <v>6711</v>
      </c>
      <c r="C135" s="85" t="s">
        <v>6399</v>
      </c>
      <c r="D135" s="66" t="s">
        <v>2329</v>
      </c>
      <c r="E135" s="85" t="s">
        <v>6535</v>
      </c>
      <c r="F135" s="85" t="s">
        <v>6182</v>
      </c>
      <c r="G135" s="85" t="s">
        <v>6712</v>
      </c>
      <c r="H135" s="85" t="s">
        <v>6408</v>
      </c>
      <c r="I135" s="85" t="s">
        <v>6349</v>
      </c>
      <c r="J135" s="85" t="s">
        <v>6713</v>
      </c>
      <c r="K135" s="85">
        <v>2436</v>
      </c>
      <c r="L135" s="85">
        <v>28158</v>
      </c>
    </row>
    <row r="136" spans="1:12">
      <c r="A136" s="85" t="s">
        <v>6714</v>
      </c>
      <c r="B136" s="85" t="s">
        <v>6715</v>
      </c>
      <c r="C136" s="85" t="s">
        <v>6201</v>
      </c>
      <c r="D136" s="66" t="s">
        <v>2329</v>
      </c>
      <c r="E136" s="85" t="s">
        <v>6221</v>
      </c>
      <c r="F136" s="85" t="s">
        <v>6221</v>
      </c>
      <c r="G136" s="85" t="s">
        <v>6716</v>
      </c>
      <c r="H136" s="85" t="s">
        <v>6702</v>
      </c>
      <c r="I136" s="85" t="s">
        <v>6466</v>
      </c>
      <c r="J136" s="85" t="s">
        <v>6717</v>
      </c>
      <c r="K136" s="85">
        <v>541</v>
      </c>
      <c r="L136" s="85">
        <v>30096</v>
      </c>
    </row>
    <row r="137" spans="1:12">
      <c r="A137" s="85" t="s">
        <v>6718</v>
      </c>
      <c r="B137" s="85" t="s">
        <v>6719</v>
      </c>
      <c r="C137" s="85" t="s">
        <v>6134</v>
      </c>
      <c r="D137" s="66" t="s">
        <v>2329</v>
      </c>
      <c r="E137" s="85" t="s">
        <v>6627</v>
      </c>
      <c r="F137" s="85" t="s">
        <v>6258</v>
      </c>
      <c r="G137" s="85" t="s">
        <v>6720</v>
      </c>
      <c r="H137" s="85" t="s">
        <v>6422</v>
      </c>
      <c r="I137" s="85" t="s">
        <v>6241</v>
      </c>
      <c r="J137" s="85" t="s">
        <v>6721</v>
      </c>
      <c r="K137" s="85">
        <v>1103</v>
      </c>
      <c r="L137" s="85">
        <v>29289</v>
      </c>
    </row>
    <row r="138" spans="1:12">
      <c r="A138" s="85" t="s">
        <v>6722</v>
      </c>
      <c r="B138" s="85" t="s">
        <v>6723</v>
      </c>
      <c r="C138" s="85" t="s">
        <v>6163</v>
      </c>
      <c r="D138" s="66" t="s">
        <v>2329</v>
      </c>
      <c r="E138" s="85" t="s">
        <v>6697</v>
      </c>
      <c r="F138" s="85" t="s">
        <v>6360</v>
      </c>
      <c r="G138" s="85" t="s">
        <v>6724</v>
      </c>
      <c r="H138" s="85" t="s">
        <v>6466</v>
      </c>
      <c r="I138" s="85" t="s">
        <v>6465</v>
      </c>
      <c r="J138" s="85" t="s">
        <v>6655</v>
      </c>
      <c r="K138" s="85">
        <v>449</v>
      </c>
      <c r="L138" s="85">
        <v>30130</v>
      </c>
    </row>
    <row r="139" spans="1:12">
      <c r="A139" s="85" t="s">
        <v>6725</v>
      </c>
      <c r="B139" s="85" t="s">
        <v>6726</v>
      </c>
      <c r="C139" s="85" t="s">
        <v>6367</v>
      </c>
      <c r="D139" s="66" t="s">
        <v>2329</v>
      </c>
      <c r="E139" s="85" t="s">
        <v>6727</v>
      </c>
      <c r="F139" s="85" t="s">
        <v>6401</v>
      </c>
      <c r="G139" s="85" t="s">
        <v>6728</v>
      </c>
      <c r="H139" s="85" t="s">
        <v>6494</v>
      </c>
      <c r="I139" s="85" t="s">
        <v>6344</v>
      </c>
      <c r="J139" s="85" t="s">
        <v>2002</v>
      </c>
      <c r="K139" s="85">
        <v>348</v>
      </c>
      <c r="L139" s="85">
        <v>30070</v>
      </c>
    </row>
    <row r="140" spans="1:12">
      <c r="A140" s="85" t="s">
        <v>6729</v>
      </c>
      <c r="B140" s="85" t="s">
        <v>6730</v>
      </c>
      <c r="C140" s="85" t="s">
        <v>6110</v>
      </c>
      <c r="D140" s="66" t="s">
        <v>2329</v>
      </c>
      <c r="E140" s="85" t="s">
        <v>6727</v>
      </c>
      <c r="F140" s="85" t="s">
        <v>6360</v>
      </c>
      <c r="G140" s="85" t="s">
        <v>6731</v>
      </c>
      <c r="H140" s="85" t="s">
        <v>6494</v>
      </c>
      <c r="I140" s="85" t="s">
        <v>6465</v>
      </c>
      <c r="J140" s="85" t="s">
        <v>6702</v>
      </c>
      <c r="K140" s="85">
        <v>454</v>
      </c>
      <c r="L140" s="85">
        <v>29812</v>
      </c>
    </row>
    <row r="141" spans="1:12">
      <c r="A141" s="85" t="s">
        <v>6732</v>
      </c>
      <c r="B141" s="85" t="s">
        <v>6733</v>
      </c>
      <c r="C141" s="85" t="s">
        <v>6267</v>
      </c>
      <c r="D141" s="66" t="s">
        <v>2329</v>
      </c>
      <c r="E141" s="85" t="s">
        <v>6727</v>
      </c>
      <c r="F141" s="85" t="s">
        <v>6360</v>
      </c>
      <c r="G141" s="85" t="s">
        <v>6734</v>
      </c>
      <c r="H141" s="85" t="s">
        <v>6494</v>
      </c>
      <c r="I141" s="85" t="s">
        <v>6465</v>
      </c>
      <c r="J141" s="85" t="s">
        <v>6702</v>
      </c>
      <c r="K141" s="85">
        <v>445</v>
      </c>
      <c r="L141" s="85">
        <v>29952</v>
      </c>
    </row>
    <row r="142" spans="1:12">
      <c r="A142" s="85" t="s">
        <v>6735</v>
      </c>
      <c r="B142" s="85" t="s">
        <v>6736</v>
      </c>
      <c r="C142" s="85" t="s">
        <v>6118</v>
      </c>
      <c r="D142" s="66" t="s">
        <v>2329</v>
      </c>
      <c r="E142" s="85" t="s">
        <v>6727</v>
      </c>
      <c r="F142" s="85" t="s">
        <v>6360</v>
      </c>
      <c r="G142" s="85" t="s">
        <v>6737</v>
      </c>
      <c r="H142" s="85" t="s">
        <v>6494</v>
      </c>
      <c r="I142" s="85" t="s">
        <v>6465</v>
      </c>
      <c r="J142" s="85" t="s">
        <v>6702</v>
      </c>
      <c r="K142" s="85">
        <v>476</v>
      </c>
      <c r="L142" s="85">
        <v>29729</v>
      </c>
    </row>
    <row r="143" spans="1:12">
      <c r="A143" s="85" t="s">
        <v>6738</v>
      </c>
      <c r="B143" s="85" t="s">
        <v>6739</v>
      </c>
      <c r="C143" s="85" t="s">
        <v>6389</v>
      </c>
      <c r="D143" s="66" t="s">
        <v>2329</v>
      </c>
      <c r="E143" s="85" t="s">
        <v>6727</v>
      </c>
      <c r="F143" s="85" t="s">
        <v>6360</v>
      </c>
      <c r="G143" s="85" t="s">
        <v>6740</v>
      </c>
      <c r="H143" s="85" t="s">
        <v>6494</v>
      </c>
      <c r="I143" s="85" t="s">
        <v>6465</v>
      </c>
      <c r="J143" s="85" t="s">
        <v>6702</v>
      </c>
      <c r="K143" s="85">
        <v>476</v>
      </c>
      <c r="L143" s="85">
        <v>30096</v>
      </c>
    </row>
    <row r="144" spans="1:12">
      <c r="A144" s="85" t="s">
        <v>6741</v>
      </c>
      <c r="B144" s="85" t="s">
        <v>6742</v>
      </c>
      <c r="C144" s="85" t="s">
        <v>6110</v>
      </c>
      <c r="D144" s="66" t="s">
        <v>2329</v>
      </c>
      <c r="E144" s="85" t="s">
        <v>6727</v>
      </c>
      <c r="F144" s="85" t="s">
        <v>6360</v>
      </c>
      <c r="G144" s="85" t="s">
        <v>6743</v>
      </c>
      <c r="H144" s="85" t="s">
        <v>6494</v>
      </c>
      <c r="I144" s="85" t="s">
        <v>6325</v>
      </c>
      <c r="J144" s="85" t="s">
        <v>6702</v>
      </c>
      <c r="K144" s="85">
        <v>447</v>
      </c>
      <c r="L144" s="85">
        <v>30011</v>
      </c>
    </row>
    <row r="145" spans="1:12">
      <c r="A145" s="85" t="s">
        <v>6744</v>
      </c>
      <c r="B145" s="85" t="s">
        <v>6745</v>
      </c>
      <c r="C145" s="85" t="s">
        <v>6118</v>
      </c>
      <c r="D145" s="66" t="s">
        <v>2329</v>
      </c>
      <c r="E145" s="85" t="s">
        <v>6746</v>
      </c>
      <c r="F145" s="85" t="s">
        <v>6401</v>
      </c>
      <c r="G145" s="85" t="s">
        <v>6747</v>
      </c>
      <c r="H145" s="85" t="s">
        <v>6499</v>
      </c>
      <c r="I145" s="85" t="s">
        <v>6369</v>
      </c>
      <c r="J145" s="85" t="s">
        <v>6655</v>
      </c>
      <c r="K145" s="85">
        <v>339</v>
      </c>
      <c r="L145" s="85">
        <v>30166</v>
      </c>
    </row>
    <row r="146" spans="1:12">
      <c r="A146" s="85" t="s">
        <v>6748</v>
      </c>
      <c r="B146" s="85" t="s">
        <v>6749</v>
      </c>
      <c r="C146" s="85" t="s">
        <v>6309</v>
      </c>
      <c r="D146" s="66" t="s">
        <v>2329</v>
      </c>
      <c r="E146" s="85" t="s">
        <v>6727</v>
      </c>
      <c r="F146" s="85" t="s">
        <v>6221</v>
      </c>
      <c r="G146" s="85" t="s">
        <v>6750</v>
      </c>
      <c r="H146" s="85" t="s">
        <v>6494</v>
      </c>
      <c r="I146" s="85" t="s">
        <v>6340</v>
      </c>
      <c r="J146" s="85" t="s">
        <v>6751</v>
      </c>
      <c r="K146" s="85">
        <v>593</v>
      </c>
      <c r="L146" s="85">
        <v>30014</v>
      </c>
    </row>
    <row r="147" spans="1:12">
      <c r="A147" s="85" t="s">
        <v>6752</v>
      </c>
      <c r="B147" s="85" t="s">
        <v>6753</v>
      </c>
      <c r="C147" s="85" t="s">
        <v>6399</v>
      </c>
      <c r="D147" s="66" t="s">
        <v>2329</v>
      </c>
      <c r="E147" s="85" t="s">
        <v>6693</v>
      </c>
      <c r="F147" s="85" t="s">
        <v>615</v>
      </c>
      <c r="G147" s="85" t="s">
        <v>6754</v>
      </c>
      <c r="H147" s="85" t="s">
        <v>6403</v>
      </c>
      <c r="I147" s="85" t="s">
        <v>6223</v>
      </c>
      <c r="J147" s="85" t="s">
        <v>6684</v>
      </c>
      <c r="K147" s="85">
        <v>2722</v>
      </c>
      <c r="L147" s="85">
        <v>27792</v>
      </c>
    </row>
    <row r="148" spans="1:12">
      <c r="A148" s="85" t="s">
        <v>6755</v>
      </c>
      <c r="B148" s="85" t="s">
        <v>6756</v>
      </c>
      <c r="C148" s="85" t="s">
        <v>6462</v>
      </c>
      <c r="D148" s="66" t="s">
        <v>2329</v>
      </c>
      <c r="E148" s="85" t="s">
        <v>6757</v>
      </c>
      <c r="F148" s="85" t="s">
        <v>6360</v>
      </c>
      <c r="G148" s="85" t="s">
        <v>6758</v>
      </c>
      <c r="H148" s="85" t="s">
        <v>6659</v>
      </c>
      <c r="I148" s="85" t="s">
        <v>6403</v>
      </c>
      <c r="J148" s="85" t="s">
        <v>6666</v>
      </c>
      <c r="K148" s="85">
        <v>470</v>
      </c>
      <c r="L148" s="85">
        <v>30141</v>
      </c>
    </row>
    <row r="149" spans="1:12">
      <c r="A149" s="85" t="s">
        <v>6759</v>
      </c>
      <c r="B149" s="85" t="s">
        <v>6760</v>
      </c>
      <c r="C149" s="85" t="s">
        <v>6118</v>
      </c>
      <c r="D149" s="66" t="s">
        <v>2329</v>
      </c>
      <c r="E149" s="85" t="s">
        <v>6761</v>
      </c>
      <c r="F149" s="85" t="s">
        <v>6401</v>
      </c>
      <c r="G149" s="85" t="s">
        <v>6762</v>
      </c>
      <c r="H149" s="85" t="s">
        <v>6529</v>
      </c>
      <c r="I149" s="85" t="s">
        <v>6408</v>
      </c>
      <c r="J149" s="85" t="s">
        <v>6672</v>
      </c>
      <c r="K149" s="85">
        <v>355</v>
      </c>
      <c r="L149" s="85">
        <v>30164</v>
      </c>
    </row>
    <row r="150" spans="1:12">
      <c r="A150" s="85" t="s">
        <v>6763</v>
      </c>
      <c r="B150" s="85" t="s">
        <v>6764</v>
      </c>
      <c r="C150" s="85" t="s">
        <v>6118</v>
      </c>
      <c r="D150" s="66" t="s">
        <v>2329</v>
      </c>
      <c r="E150" s="85" t="s">
        <v>6727</v>
      </c>
      <c r="F150" s="85" t="s">
        <v>6258</v>
      </c>
      <c r="G150" s="85" t="s">
        <v>6765</v>
      </c>
      <c r="H150" s="85" t="s">
        <v>6494</v>
      </c>
      <c r="I150" s="85" t="s">
        <v>6248</v>
      </c>
      <c r="J150" s="85" t="s">
        <v>6766</v>
      </c>
      <c r="K150" s="85">
        <v>1125</v>
      </c>
      <c r="L150" s="85">
        <v>29423</v>
      </c>
    </row>
    <row r="151" spans="1:12">
      <c r="A151" s="85" t="s">
        <v>6767</v>
      </c>
      <c r="B151" s="85" t="s">
        <v>6768</v>
      </c>
      <c r="C151" s="85" t="s">
        <v>6399</v>
      </c>
      <c r="D151" s="66" t="s">
        <v>2329</v>
      </c>
      <c r="E151" s="85" t="s">
        <v>6757</v>
      </c>
      <c r="F151" s="85" t="s">
        <v>6221</v>
      </c>
      <c r="G151" s="85" t="s">
        <v>6769</v>
      </c>
      <c r="H151" s="85" t="s">
        <v>6659</v>
      </c>
      <c r="I151" s="85" t="s">
        <v>6422</v>
      </c>
      <c r="J151" s="85" t="s">
        <v>6572</v>
      </c>
      <c r="K151" s="85">
        <v>496</v>
      </c>
      <c r="L151" s="85">
        <v>28389</v>
      </c>
    </row>
    <row r="152" spans="1:12">
      <c r="A152" s="85" t="s">
        <v>6770</v>
      </c>
      <c r="B152" s="85" t="s">
        <v>6771</v>
      </c>
      <c r="C152" s="85" t="s">
        <v>6399</v>
      </c>
      <c r="D152" s="66" t="s">
        <v>2329</v>
      </c>
      <c r="E152" s="85" t="s">
        <v>6679</v>
      </c>
      <c r="F152" s="85" t="s">
        <v>582</v>
      </c>
      <c r="G152" s="85" t="s">
        <v>6772</v>
      </c>
      <c r="H152" s="85" t="s">
        <v>6431</v>
      </c>
      <c r="I152" s="85" t="s">
        <v>6355</v>
      </c>
      <c r="J152" s="85" t="s">
        <v>6773</v>
      </c>
      <c r="K152" s="85">
        <v>3228</v>
      </c>
      <c r="L152" s="85">
        <v>27144</v>
      </c>
    </row>
    <row r="153" spans="1:12">
      <c r="A153" s="85" t="s">
        <v>6774</v>
      </c>
      <c r="B153" s="85" t="s">
        <v>6775</v>
      </c>
      <c r="C153" s="85" t="s">
        <v>6399</v>
      </c>
      <c r="D153" s="66" t="s">
        <v>2329</v>
      </c>
      <c r="E153" s="85" t="s">
        <v>6776</v>
      </c>
      <c r="F153" s="85" t="s">
        <v>6127</v>
      </c>
      <c r="G153" s="85" t="s">
        <v>6777</v>
      </c>
      <c r="H153" s="85" t="s">
        <v>6651</v>
      </c>
      <c r="I153" s="85" t="s">
        <v>6375</v>
      </c>
      <c r="J153" s="85" t="s">
        <v>6717</v>
      </c>
      <c r="K153" s="85">
        <v>845</v>
      </c>
      <c r="L153" s="85">
        <v>29782</v>
      </c>
    </row>
    <row r="154" spans="1:12">
      <c r="A154" s="85" t="s">
        <v>6778</v>
      </c>
      <c r="B154" s="85" t="s">
        <v>6779</v>
      </c>
      <c r="C154" s="85" t="s">
        <v>6462</v>
      </c>
      <c r="D154" s="66" t="s">
        <v>2329</v>
      </c>
      <c r="E154" s="85" t="s">
        <v>6780</v>
      </c>
      <c r="F154" s="85" t="s">
        <v>6360</v>
      </c>
      <c r="G154" s="85" t="s">
        <v>6781</v>
      </c>
      <c r="H154" s="85" t="s">
        <v>6537</v>
      </c>
      <c r="I154" s="85" t="s">
        <v>6408</v>
      </c>
      <c r="J154" s="85" t="s">
        <v>6751</v>
      </c>
      <c r="K154" s="85">
        <v>396</v>
      </c>
      <c r="L154" s="85">
        <v>30201</v>
      </c>
    </row>
    <row r="155" spans="1:12">
      <c r="A155" s="85" t="s">
        <v>6782</v>
      </c>
      <c r="B155" s="85" t="s">
        <v>6783</v>
      </c>
      <c r="C155" s="85" t="s">
        <v>6118</v>
      </c>
      <c r="D155" s="66" t="s">
        <v>2329</v>
      </c>
      <c r="E155" s="85" t="s">
        <v>6784</v>
      </c>
      <c r="F155" s="85" t="s">
        <v>6401</v>
      </c>
      <c r="G155" s="85" t="s">
        <v>6785</v>
      </c>
      <c r="H155" s="85" t="s">
        <v>6635</v>
      </c>
      <c r="I155" s="85" t="s">
        <v>6431</v>
      </c>
      <c r="J155" s="85" t="s">
        <v>6786</v>
      </c>
      <c r="K155" s="85">
        <v>326</v>
      </c>
      <c r="L155" s="85">
        <v>30153</v>
      </c>
    </row>
    <row r="156" spans="1:12">
      <c r="A156" s="85" t="s">
        <v>6787</v>
      </c>
      <c r="B156" s="85" t="s">
        <v>6788</v>
      </c>
      <c r="C156" s="85" t="s">
        <v>6309</v>
      </c>
      <c r="D156" s="66" t="s">
        <v>2329</v>
      </c>
      <c r="E156" s="85" t="s">
        <v>6761</v>
      </c>
      <c r="F156" s="85" t="s">
        <v>6127</v>
      </c>
      <c r="G156" s="85" t="s">
        <v>6789</v>
      </c>
      <c r="H156" s="85" t="s">
        <v>6529</v>
      </c>
      <c r="I156" s="85" t="s">
        <v>6272</v>
      </c>
      <c r="J156" s="85" t="s">
        <v>6766</v>
      </c>
      <c r="K156" s="85">
        <v>955</v>
      </c>
      <c r="L156" s="85">
        <v>29658</v>
      </c>
    </row>
    <row r="157" spans="1:12">
      <c r="A157" s="85" t="s">
        <v>6790</v>
      </c>
      <c r="B157" s="85" t="s">
        <v>6791</v>
      </c>
      <c r="C157" s="85" t="s">
        <v>6462</v>
      </c>
      <c r="D157" s="66" t="s">
        <v>2329</v>
      </c>
      <c r="E157" s="85" t="s">
        <v>6780</v>
      </c>
      <c r="F157" s="85" t="s">
        <v>6360</v>
      </c>
      <c r="G157" s="85" t="s">
        <v>6792</v>
      </c>
      <c r="H157" s="85" t="s">
        <v>6537</v>
      </c>
      <c r="I157" s="85" t="s">
        <v>6408</v>
      </c>
      <c r="J157" s="85" t="s">
        <v>6721</v>
      </c>
      <c r="K157" s="85">
        <v>432</v>
      </c>
      <c r="L157" s="85">
        <v>30198</v>
      </c>
    </row>
    <row r="158" spans="1:12">
      <c r="A158" s="85" t="s">
        <v>6793</v>
      </c>
      <c r="B158" s="85" t="s">
        <v>6794</v>
      </c>
      <c r="C158" s="85" t="s">
        <v>6110</v>
      </c>
      <c r="D158" s="66" t="s">
        <v>2329</v>
      </c>
      <c r="E158" s="85" t="s">
        <v>6746</v>
      </c>
      <c r="F158" s="85" t="s">
        <v>6203</v>
      </c>
      <c r="G158" s="85" t="s">
        <v>6795</v>
      </c>
      <c r="H158" s="85" t="s">
        <v>6499</v>
      </c>
      <c r="I158" s="85" t="s">
        <v>6330</v>
      </c>
      <c r="J158" s="85" t="s">
        <v>6796</v>
      </c>
      <c r="K158" s="85">
        <v>1537</v>
      </c>
      <c r="L158" s="85">
        <v>28788</v>
      </c>
    </row>
    <row r="159" spans="1:12">
      <c r="A159" s="85" t="s">
        <v>6797</v>
      </c>
      <c r="B159" s="85" t="s">
        <v>6798</v>
      </c>
      <c r="C159" s="85" t="s">
        <v>6309</v>
      </c>
      <c r="D159" s="66" t="s">
        <v>2329</v>
      </c>
      <c r="E159" s="85" t="s">
        <v>6799</v>
      </c>
      <c r="F159" s="85" t="s">
        <v>6360</v>
      </c>
      <c r="G159" s="85" t="s">
        <v>6800</v>
      </c>
      <c r="H159" s="85" t="s">
        <v>6549</v>
      </c>
      <c r="I159" s="85" t="s">
        <v>6408</v>
      </c>
      <c r="J159" s="85" t="s">
        <v>6721</v>
      </c>
      <c r="K159" s="85">
        <v>441</v>
      </c>
      <c r="L159" s="85">
        <v>30181</v>
      </c>
    </row>
    <row r="160" spans="1:12">
      <c r="A160" s="85" t="s">
        <v>6801</v>
      </c>
      <c r="B160" s="85" t="s">
        <v>6802</v>
      </c>
      <c r="C160" s="85" t="s">
        <v>6389</v>
      </c>
      <c r="D160" s="66" t="s">
        <v>2329</v>
      </c>
      <c r="E160" s="85" t="s">
        <v>6799</v>
      </c>
      <c r="F160" s="85" t="s">
        <v>6401</v>
      </c>
      <c r="G160" s="85" t="s">
        <v>6803</v>
      </c>
      <c r="H160" s="85" t="s">
        <v>6549</v>
      </c>
      <c r="I160" s="85" t="s">
        <v>6542</v>
      </c>
      <c r="J160" s="85" t="s">
        <v>6721</v>
      </c>
      <c r="K160" s="85">
        <v>379</v>
      </c>
      <c r="L160" s="85">
        <v>30184</v>
      </c>
    </row>
    <row r="161" spans="1:12">
      <c r="A161" s="85" t="s">
        <v>6804</v>
      </c>
      <c r="B161" s="85" t="s">
        <v>6805</v>
      </c>
      <c r="C161" s="85" t="s">
        <v>6309</v>
      </c>
      <c r="D161" s="66" t="s">
        <v>2329</v>
      </c>
      <c r="E161" s="85" t="s">
        <v>6784</v>
      </c>
      <c r="F161" s="85" t="s">
        <v>6258</v>
      </c>
      <c r="G161" s="85" t="s">
        <v>6806</v>
      </c>
      <c r="H161" s="85" t="s">
        <v>6635</v>
      </c>
      <c r="I161" s="85" t="s">
        <v>6325</v>
      </c>
      <c r="J161" s="85" t="s">
        <v>6807</v>
      </c>
      <c r="K161" s="85">
        <v>1184</v>
      </c>
      <c r="L161" s="85">
        <v>29440</v>
      </c>
    </row>
    <row r="162" spans="1:12">
      <c r="A162" s="85" t="s">
        <v>6808</v>
      </c>
      <c r="B162" s="85" t="s">
        <v>6809</v>
      </c>
      <c r="C162" s="85" t="s">
        <v>6399</v>
      </c>
      <c r="D162" s="66" t="s">
        <v>2329</v>
      </c>
      <c r="E162" s="85" t="s">
        <v>6810</v>
      </c>
      <c r="F162" s="85" t="s">
        <v>6360</v>
      </c>
      <c r="G162" s="85" t="s">
        <v>6811</v>
      </c>
      <c r="H162" s="85" t="s">
        <v>6568</v>
      </c>
      <c r="I162" s="85" t="s">
        <v>6375</v>
      </c>
      <c r="J162" s="85" t="s">
        <v>6721</v>
      </c>
      <c r="K162" s="85">
        <v>391</v>
      </c>
      <c r="L162" s="85">
        <v>30114</v>
      </c>
    </row>
    <row r="163" spans="1:12">
      <c r="A163" s="85" t="s">
        <v>6812</v>
      </c>
      <c r="B163" s="85" t="s">
        <v>6813</v>
      </c>
      <c r="C163" s="85" t="s">
        <v>6110</v>
      </c>
      <c r="D163" s="66" t="s">
        <v>2329</v>
      </c>
      <c r="E163" s="85" t="s">
        <v>6810</v>
      </c>
      <c r="F163" s="85" t="s">
        <v>6360</v>
      </c>
      <c r="G163" s="85" t="s">
        <v>6814</v>
      </c>
      <c r="H163" s="85" t="s">
        <v>6568</v>
      </c>
      <c r="I163" s="85" t="s">
        <v>6375</v>
      </c>
      <c r="J163" s="85" t="s">
        <v>6815</v>
      </c>
      <c r="K163" s="85">
        <v>436</v>
      </c>
      <c r="L163" s="85">
        <v>30153</v>
      </c>
    </row>
    <row r="164" spans="1:12">
      <c r="A164" s="85" t="s">
        <v>6816</v>
      </c>
      <c r="B164" s="85" t="s">
        <v>6817</v>
      </c>
      <c r="C164" s="85" t="s">
        <v>6163</v>
      </c>
      <c r="D164" s="66" t="s">
        <v>2329</v>
      </c>
      <c r="E164" s="85" t="s">
        <v>6810</v>
      </c>
      <c r="F164" s="85" t="s">
        <v>6360</v>
      </c>
      <c r="G164" s="85" t="s">
        <v>6818</v>
      </c>
      <c r="H164" s="85" t="s">
        <v>6568</v>
      </c>
      <c r="I164" s="85" t="s">
        <v>6542</v>
      </c>
      <c r="J164" s="85" t="s">
        <v>6815</v>
      </c>
      <c r="K164" s="85">
        <v>467</v>
      </c>
      <c r="L164" s="85">
        <v>30001</v>
      </c>
    </row>
    <row r="165" spans="1:12">
      <c r="A165" s="85" t="s">
        <v>6819</v>
      </c>
      <c r="B165" s="85" t="s">
        <v>6820</v>
      </c>
      <c r="C165" s="85" t="s">
        <v>6395</v>
      </c>
      <c r="D165" s="66" t="s">
        <v>2329</v>
      </c>
      <c r="E165" s="85" t="s">
        <v>6821</v>
      </c>
      <c r="F165" s="85" t="s">
        <v>6221</v>
      </c>
      <c r="G165" s="85" t="s">
        <v>6822</v>
      </c>
      <c r="H165" s="85" t="s">
        <v>6573</v>
      </c>
      <c r="I165" s="85" t="s">
        <v>6542</v>
      </c>
      <c r="J165" s="85" t="s">
        <v>6562</v>
      </c>
      <c r="K165" s="85">
        <v>636</v>
      </c>
      <c r="L165" s="85">
        <v>29981</v>
      </c>
    </row>
    <row r="166" spans="1:12">
      <c r="A166" s="85" t="s">
        <v>6823</v>
      </c>
      <c r="B166" s="85" t="s">
        <v>6824</v>
      </c>
      <c r="C166" s="85" t="s">
        <v>6367</v>
      </c>
      <c r="D166" s="66" t="s">
        <v>2329</v>
      </c>
      <c r="E166" s="85" t="s">
        <v>6821</v>
      </c>
      <c r="F166" s="85" t="s">
        <v>6221</v>
      </c>
      <c r="G166" s="85" t="s">
        <v>6825</v>
      </c>
      <c r="H166" s="85" t="s">
        <v>6573</v>
      </c>
      <c r="I166" s="85" t="s">
        <v>6375</v>
      </c>
      <c r="J166" s="85" t="s">
        <v>6766</v>
      </c>
      <c r="K166" s="85">
        <v>557</v>
      </c>
      <c r="L166" s="85">
        <v>29937</v>
      </c>
    </row>
    <row r="167" spans="1:12">
      <c r="A167" s="85" t="s">
        <v>6826</v>
      </c>
      <c r="B167" s="85" t="s">
        <v>6827</v>
      </c>
      <c r="C167" s="85" t="s">
        <v>6399</v>
      </c>
      <c r="D167" s="66" t="s">
        <v>2329</v>
      </c>
      <c r="E167" s="85" t="s">
        <v>6828</v>
      </c>
      <c r="F167" s="85" t="s">
        <v>6127</v>
      </c>
      <c r="G167" s="85" t="s">
        <v>6829</v>
      </c>
      <c r="H167" s="85" t="s">
        <v>6598</v>
      </c>
      <c r="I167" s="85" t="s">
        <v>6325</v>
      </c>
      <c r="J167" s="85" t="s">
        <v>6572</v>
      </c>
      <c r="K167" s="85">
        <v>815</v>
      </c>
      <c r="L167" s="85">
        <v>28417</v>
      </c>
    </row>
    <row r="168" spans="1:12">
      <c r="A168" s="85" t="s">
        <v>6830</v>
      </c>
      <c r="B168" s="85" t="s">
        <v>6831</v>
      </c>
      <c r="C168" s="85" t="s">
        <v>6399</v>
      </c>
      <c r="D168" s="66" t="s">
        <v>2329</v>
      </c>
      <c r="E168" s="85" t="s">
        <v>6828</v>
      </c>
      <c r="F168" s="85" t="s">
        <v>6360</v>
      </c>
      <c r="G168" s="85" t="s">
        <v>6832</v>
      </c>
      <c r="H168" s="85" t="s">
        <v>6598</v>
      </c>
      <c r="I168" s="85" t="s">
        <v>6375</v>
      </c>
      <c r="J168" s="85" t="s">
        <v>6786</v>
      </c>
      <c r="K168" s="85">
        <v>472</v>
      </c>
      <c r="L168" s="85">
        <v>30033</v>
      </c>
    </row>
  </sheetData>
  <mergeCells count="1">
    <mergeCell ref="A1:T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76DD-27A6-438B-8E4E-2FBA1DEC5FCE}">
  <dimension ref="A1:T168"/>
  <sheetViews>
    <sheetView workbookViewId="0">
      <selection activeCell="O7" sqref="O7"/>
    </sheetView>
  </sheetViews>
  <sheetFormatPr defaultRowHeight="15"/>
  <cols>
    <col min="1" max="1" width="16.85546875" customWidth="1"/>
    <col min="2" max="2" width="47.140625" customWidth="1"/>
    <col min="3" max="3" width="22.42578125" customWidth="1"/>
    <col min="4" max="4" width="19.85546875" style="66" customWidth="1"/>
    <col min="7" max="7" width="12.85546875" customWidth="1"/>
    <col min="9" max="9" width="16.28515625" style="66" customWidth="1"/>
    <col min="10" max="10" width="14.42578125" style="66" customWidth="1"/>
  </cols>
  <sheetData>
    <row r="1" spans="1:20" ht="15.75">
      <c r="A1" s="197" t="s">
        <v>30</v>
      </c>
      <c r="B1" s="198"/>
      <c r="C1" s="198"/>
      <c r="D1" s="198"/>
      <c r="E1" s="198"/>
      <c r="F1" s="198"/>
      <c r="G1" s="198"/>
      <c r="H1" s="198"/>
      <c r="I1" s="198"/>
      <c r="J1" s="198"/>
      <c r="K1" s="198"/>
      <c r="L1" s="198"/>
      <c r="M1" s="198"/>
      <c r="N1" s="198"/>
      <c r="O1" s="198"/>
      <c r="P1" s="198"/>
      <c r="Q1" s="198"/>
      <c r="R1" s="198"/>
      <c r="S1" s="198"/>
      <c r="T1" s="198"/>
    </row>
    <row r="2" spans="1:20" ht="15.75" thickBot="1">
      <c r="A2" s="85"/>
      <c r="B2" s="85"/>
      <c r="C2" s="85"/>
      <c r="E2" s="85"/>
      <c r="F2" s="85"/>
      <c r="G2" s="85"/>
      <c r="H2" s="85"/>
      <c r="K2" s="85"/>
      <c r="L2" s="85"/>
      <c r="M2" s="85"/>
      <c r="N2" s="85"/>
      <c r="O2" s="85"/>
      <c r="P2" s="85"/>
      <c r="Q2" s="85"/>
      <c r="R2" s="85"/>
      <c r="S2" s="85"/>
      <c r="T2" s="85"/>
    </row>
    <row r="3" spans="1:20" s="65" customFormat="1" ht="15" customHeight="1" thickTop="1" thickBot="1">
      <c r="A3" s="64" t="s">
        <v>6100</v>
      </c>
      <c r="B3" s="64" t="s">
        <v>5625</v>
      </c>
      <c r="C3" s="64" t="s">
        <v>6101</v>
      </c>
      <c r="D3" s="64" t="s">
        <v>6102</v>
      </c>
      <c r="E3" s="64" t="s">
        <v>567</v>
      </c>
      <c r="F3" s="64" t="s">
        <v>568</v>
      </c>
      <c r="G3" s="64" t="s">
        <v>2085</v>
      </c>
      <c r="H3" s="64" t="s">
        <v>6103</v>
      </c>
      <c r="I3" s="64" t="s">
        <v>6104</v>
      </c>
      <c r="J3" s="64" t="s">
        <v>6105</v>
      </c>
      <c r="K3" s="64" t="s">
        <v>6106</v>
      </c>
      <c r="L3" s="64" t="s">
        <v>6107</v>
      </c>
    </row>
    <row r="4" spans="1:20" ht="15.75" thickTop="1">
      <c r="A4" s="85" t="s">
        <v>6108</v>
      </c>
      <c r="B4" s="85" t="s">
        <v>6109</v>
      </c>
      <c r="C4" s="85" t="s">
        <v>6110</v>
      </c>
      <c r="D4" s="66" t="s">
        <v>2325</v>
      </c>
      <c r="E4" s="85" t="s">
        <v>6833</v>
      </c>
      <c r="F4" s="85" t="s">
        <v>1838</v>
      </c>
      <c r="G4" s="85" t="s">
        <v>6834</v>
      </c>
      <c r="H4" s="85" t="s">
        <v>6835</v>
      </c>
      <c r="I4" s="66" t="s">
        <v>6836</v>
      </c>
      <c r="J4" s="66" t="s">
        <v>6837</v>
      </c>
      <c r="K4" s="85">
        <v>10206</v>
      </c>
      <c r="L4" s="85">
        <v>20425</v>
      </c>
      <c r="M4" s="85"/>
      <c r="N4" s="85"/>
      <c r="O4" s="85"/>
      <c r="P4" s="85"/>
      <c r="Q4" s="85"/>
      <c r="R4" s="85"/>
      <c r="S4" s="85"/>
      <c r="T4" s="85"/>
    </row>
    <row r="5" spans="1:20">
      <c r="A5" s="85" t="s">
        <v>6154</v>
      </c>
      <c r="B5" s="85" t="s">
        <v>6155</v>
      </c>
      <c r="C5" s="85" t="s">
        <v>6110</v>
      </c>
      <c r="D5" s="66" t="s">
        <v>2325</v>
      </c>
      <c r="E5" s="85" t="s">
        <v>1074</v>
      </c>
      <c r="F5" s="85" t="s">
        <v>786</v>
      </c>
      <c r="G5" s="85" t="s">
        <v>6838</v>
      </c>
      <c r="H5" s="85" t="s">
        <v>6839</v>
      </c>
      <c r="I5" s="66" t="s">
        <v>6840</v>
      </c>
      <c r="J5" s="66" t="s">
        <v>6271</v>
      </c>
      <c r="K5" s="85">
        <v>2049</v>
      </c>
      <c r="L5" s="85">
        <v>28357</v>
      </c>
      <c r="M5" s="85"/>
      <c r="N5" s="85"/>
      <c r="O5" s="85"/>
      <c r="P5" s="85"/>
      <c r="Q5" s="85"/>
      <c r="R5" s="85"/>
      <c r="S5" s="85"/>
      <c r="T5" s="85"/>
    </row>
    <row r="6" spans="1:20">
      <c r="A6" s="85" t="s">
        <v>6132</v>
      </c>
      <c r="B6" s="85" t="s">
        <v>6133</v>
      </c>
      <c r="C6" s="85" t="s">
        <v>6134</v>
      </c>
      <c r="D6" s="66" t="s">
        <v>2325</v>
      </c>
      <c r="E6" s="85" t="s">
        <v>1479</v>
      </c>
      <c r="F6" s="85" t="s">
        <v>703</v>
      </c>
      <c r="G6" s="85" t="s">
        <v>6841</v>
      </c>
      <c r="H6" s="85" t="s">
        <v>6842</v>
      </c>
      <c r="I6" s="66" t="s">
        <v>6843</v>
      </c>
      <c r="J6" s="66" t="s">
        <v>6844</v>
      </c>
      <c r="K6" s="85">
        <v>3151</v>
      </c>
      <c r="L6" s="85">
        <v>27234</v>
      </c>
      <c r="M6" s="85"/>
      <c r="N6" s="85"/>
      <c r="O6" s="85"/>
      <c r="P6" s="85"/>
      <c r="Q6" s="85"/>
      <c r="R6" s="85"/>
      <c r="S6" s="85"/>
      <c r="T6" s="85"/>
    </row>
    <row r="7" spans="1:20">
      <c r="A7" s="85" t="s">
        <v>6123</v>
      </c>
      <c r="B7" s="85" t="s">
        <v>6124</v>
      </c>
      <c r="C7" s="85" t="s">
        <v>6125</v>
      </c>
      <c r="D7" s="66" t="s">
        <v>2325</v>
      </c>
      <c r="E7" s="85" t="s">
        <v>6845</v>
      </c>
      <c r="F7" s="85" t="s">
        <v>582</v>
      </c>
      <c r="G7" s="85" t="s">
        <v>6846</v>
      </c>
      <c r="H7" s="85" t="s">
        <v>6192</v>
      </c>
      <c r="I7" s="66" t="s">
        <v>6283</v>
      </c>
      <c r="J7" s="66" t="s">
        <v>6293</v>
      </c>
      <c r="K7" s="85">
        <v>988</v>
      </c>
      <c r="L7" s="85">
        <v>29507</v>
      </c>
      <c r="M7" s="85"/>
      <c r="N7" s="85"/>
      <c r="O7" s="85"/>
      <c r="P7" s="85"/>
      <c r="Q7" s="85"/>
      <c r="R7" s="85"/>
      <c r="S7" s="85"/>
      <c r="T7" s="85"/>
    </row>
    <row r="8" spans="1:20">
      <c r="A8" s="85" t="s">
        <v>6226</v>
      </c>
      <c r="B8" s="85" t="s">
        <v>6227</v>
      </c>
      <c r="C8" s="85" t="s">
        <v>6110</v>
      </c>
      <c r="D8" s="66" t="s">
        <v>2325</v>
      </c>
      <c r="E8" s="85" t="s">
        <v>1228</v>
      </c>
      <c r="F8" s="85" t="s">
        <v>656</v>
      </c>
      <c r="G8" s="85" t="s">
        <v>6847</v>
      </c>
      <c r="H8" s="85" t="s">
        <v>6848</v>
      </c>
      <c r="I8" s="66" t="s">
        <v>6837</v>
      </c>
      <c r="J8" s="66" t="s">
        <v>6270</v>
      </c>
      <c r="K8" s="85">
        <v>2526</v>
      </c>
      <c r="L8" s="85">
        <v>27937</v>
      </c>
      <c r="M8" s="85"/>
      <c r="N8" s="85"/>
      <c r="O8" s="85"/>
      <c r="P8" s="85"/>
      <c r="Q8" s="85"/>
      <c r="R8" s="85"/>
      <c r="S8" s="85"/>
      <c r="T8" s="85"/>
    </row>
    <row r="9" spans="1:20">
      <c r="A9" s="85" t="s">
        <v>6175</v>
      </c>
      <c r="B9" s="85" t="s">
        <v>6176</v>
      </c>
      <c r="C9" s="85" t="s">
        <v>6110</v>
      </c>
      <c r="D9" s="66" t="s">
        <v>2325</v>
      </c>
      <c r="E9" s="85" t="s">
        <v>6849</v>
      </c>
      <c r="F9" s="85" t="s">
        <v>786</v>
      </c>
      <c r="G9" s="85" t="s">
        <v>6850</v>
      </c>
      <c r="H9" s="85" t="s">
        <v>6230</v>
      </c>
      <c r="I9" s="66" t="s">
        <v>6191</v>
      </c>
      <c r="J9" s="66" t="s">
        <v>6335</v>
      </c>
      <c r="K9" s="85">
        <v>1967</v>
      </c>
      <c r="L9" s="85">
        <v>28354</v>
      </c>
      <c r="M9" s="85"/>
      <c r="N9" s="85"/>
      <c r="O9" s="85"/>
      <c r="P9" s="85"/>
      <c r="Q9" s="85"/>
      <c r="R9" s="85"/>
      <c r="S9" s="85"/>
      <c r="T9" s="85"/>
    </row>
    <row r="10" spans="1:20">
      <c r="A10" s="85" t="s">
        <v>6341</v>
      </c>
      <c r="B10" s="85" t="s">
        <v>6342</v>
      </c>
      <c r="C10" s="85" t="s">
        <v>6134</v>
      </c>
      <c r="D10" s="66" t="s">
        <v>2325</v>
      </c>
      <c r="E10" s="85" t="s">
        <v>6851</v>
      </c>
      <c r="F10" s="85" t="s">
        <v>6182</v>
      </c>
      <c r="G10" s="85" t="s">
        <v>6852</v>
      </c>
      <c r="H10" s="85" t="s">
        <v>6206</v>
      </c>
      <c r="I10" s="66" t="s">
        <v>6160</v>
      </c>
      <c r="J10" s="66" t="s">
        <v>6350</v>
      </c>
      <c r="K10" s="85">
        <v>758</v>
      </c>
      <c r="L10" s="85">
        <v>29720</v>
      </c>
      <c r="M10" s="85"/>
      <c r="N10" s="85"/>
      <c r="O10" s="85"/>
      <c r="P10" s="85"/>
      <c r="Q10" s="85"/>
      <c r="R10" s="85"/>
      <c r="S10" s="85"/>
      <c r="T10" s="85"/>
    </row>
    <row r="11" spans="1:20">
      <c r="A11" s="85" t="s">
        <v>6116</v>
      </c>
      <c r="B11" s="85" t="s">
        <v>6117</v>
      </c>
      <c r="C11" s="85" t="s">
        <v>6118</v>
      </c>
      <c r="D11" s="66" t="s">
        <v>2325</v>
      </c>
      <c r="E11" s="85" t="s">
        <v>1192</v>
      </c>
      <c r="F11" s="85" t="s">
        <v>1555</v>
      </c>
      <c r="G11" s="85" t="s">
        <v>6853</v>
      </c>
      <c r="H11" s="85" t="s">
        <v>6211</v>
      </c>
      <c r="I11" s="66" t="s">
        <v>6854</v>
      </c>
      <c r="J11" s="66" t="s">
        <v>6315</v>
      </c>
      <c r="K11" s="85">
        <v>2808</v>
      </c>
      <c r="L11" s="85">
        <v>27539</v>
      </c>
      <c r="M11" s="85"/>
      <c r="N11" s="85"/>
      <c r="O11" s="85"/>
      <c r="P11" s="85"/>
      <c r="Q11" s="85"/>
      <c r="R11" s="85"/>
      <c r="S11" s="85"/>
      <c r="T11" s="85"/>
    </row>
    <row r="12" spans="1:20">
      <c r="A12" s="85" t="s">
        <v>6504</v>
      </c>
      <c r="B12" s="85" t="s">
        <v>6505</v>
      </c>
      <c r="C12" s="85" t="s">
        <v>6462</v>
      </c>
      <c r="D12" s="66" t="s">
        <v>2325</v>
      </c>
      <c r="E12" s="85" t="s">
        <v>6303</v>
      </c>
      <c r="F12" s="85" t="s">
        <v>582</v>
      </c>
      <c r="G12" s="85" t="s">
        <v>6855</v>
      </c>
      <c r="H12" s="85" t="s">
        <v>6224</v>
      </c>
      <c r="I12" s="66" t="s">
        <v>6856</v>
      </c>
      <c r="J12" s="66" t="s">
        <v>6272</v>
      </c>
      <c r="K12" s="85">
        <v>912</v>
      </c>
      <c r="L12" s="85">
        <v>29719</v>
      </c>
      <c r="M12" s="85"/>
      <c r="N12" s="85"/>
      <c r="O12" s="85"/>
      <c r="P12" s="85"/>
      <c r="Q12" s="85"/>
      <c r="R12" s="85"/>
      <c r="S12" s="85"/>
      <c r="T12" s="85"/>
    </row>
    <row r="13" spans="1:20">
      <c r="A13" s="85" t="s">
        <v>6193</v>
      </c>
      <c r="B13" s="85" t="s">
        <v>6194</v>
      </c>
      <c r="C13" s="85" t="s">
        <v>6125</v>
      </c>
      <c r="D13" s="66" t="s">
        <v>2325</v>
      </c>
      <c r="E13" s="85" t="s">
        <v>6857</v>
      </c>
      <c r="F13" s="85" t="s">
        <v>786</v>
      </c>
      <c r="G13" s="85" t="s">
        <v>6858</v>
      </c>
      <c r="H13" s="85" t="s">
        <v>6205</v>
      </c>
      <c r="I13" s="66" t="s">
        <v>6842</v>
      </c>
      <c r="J13" s="66" t="s">
        <v>6330</v>
      </c>
      <c r="K13" s="85">
        <v>1899</v>
      </c>
      <c r="L13" s="85">
        <v>28480</v>
      </c>
      <c r="M13" s="85"/>
      <c r="N13" s="85"/>
      <c r="O13" s="85"/>
      <c r="P13" s="85"/>
      <c r="Q13" s="85"/>
      <c r="R13" s="85"/>
      <c r="S13" s="85"/>
      <c r="T13" s="85"/>
    </row>
    <row r="14" spans="1:20">
      <c r="A14" s="85" t="s">
        <v>6181</v>
      </c>
      <c r="B14" s="85" t="s">
        <v>2225</v>
      </c>
      <c r="C14" s="85" t="s">
        <v>6141</v>
      </c>
      <c r="D14" s="66" t="s">
        <v>2325</v>
      </c>
      <c r="E14" s="85" t="s">
        <v>6859</v>
      </c>
      <c r="F14" s="85" t="s">
        <v>930</v>
      </c>
      <c r="G14" s="85" t="s">
        <v>6860</v>
      </c>
      <c r="H14" s="85" t="s">
        <v>6861</v>
      </c>
      <c r="I14" s="66" t="s">
        <v>6862</v>
      </c>
      <c r="J14" s="66" t="s">
        <v>6241</v>
      </c>
      <c r="K14" s="85">
        <v>2440</v>
      </c>
      <c r="L14" s="85">
        <v>28147</v>
      </c>
      <c r="M14" s="85"/>
      <c r="N14" s="85"/>
      <c r="O14" s="85"/>
      <c r="P14" s="85"/>
      <c r="Q14" s="85"/>
      <c r="R14" s="85"/>
      <c r="S14" s="85"/>
      <c r="T14" s="85"/>
    </row>
    <row r="15" spans="1:20">
      <c r="A15" s="85" t="s">
        <v>6199</v>
      </c>
      <c r="B15" s="85" t="s">
        <v>6200</v>
      </c>
      <c r="C15" s="85" t="s">
        <v>6201</v>
      </c>
      <c r="D15" s="66" t="s">
        <v>2325</v>
      </c>
      <c r="E15" s="85" t="s">
        <v>6319</v>
      </c>
      <c r="F15" s="85" t="s">
        <v>575</v>
      </c>
      <c r="G15" s="85" t="s">
        <v>6863</v>
      </c>
      <c r="H15" s="85" t="s">
        <v>6277</v>
      </c>
      <c r="I15" s="66" t="s">
        <v>6158</v>
      </c>
      <c r="J15" s="66" t="s">
        <v>6421</v>
      </c>
      <c r="K15" s="85">
        <v>1554</v>
      </c>
      <c r="L15" s="85">
        <v>29083</v>
      </c>
      <c r="M15" s="85"/>
      <c r="N15" s="85"/>
      <c r="O15" s="85"/>
      <c r="P15" s="85"/>
      <c r="Q15" s="85"/>
      <c r="R15" s="85"/>
      <c r="S15" s="85"/>
      <c r="T15" s="85"/>
    </row>
    <row r="16" spans="1:20">
      <c r="A16" s="85" t="s">
        <v>6139</v>
      </c>
      <c r="B16" s="85" t="s">
        <v>6140</v>
      </c>
      <c r="C16" s="85" t="s">
        <v>6141</v>
      </c>
      <c r="D16" s="66" t="s">
        <v>2325</v>
      </c>
      <c r="E16" s="85" t="s">
        <v>6857</v>
      </c>
      <c r="F16" s="85" t="s">
        <v>930</v>
      </c>
      <c r="G16" s="85" t="s">
        <v>6864</v>
      </c>
      <c r="H16" s="85" t="s">
        <v>6865</v>
      </c>
      <c r="I16" s="66" t="s">
        <v>6866</v>
      </c>
      <c r="J16" s="66" t="s">
        <v>6225</v>
      </c>
      <c r="K16" s="85">
        <v>2209</v>
      </c>
      <c r="L16" s="85">
        <v>28425</v>
      </c>
      <c r="M16" s="85"/>
      <c r="N16" s="85"/>
      <c r="O16" s="85"/>
      <c r="P16" s="85"/>
      <c r="Q16" s="85"/>
      <c r="R16" s="85"/>
      <c r="S16" s="85"/>
      <c r="T16" s="85"/>
    </row>
    <row r="17" spans="1:12">
      <c r="A17" s="85" t="s">
        <v>6169</v>
      </c>
      <c r="B17" s="85" t="s">
        <v>6170</v>
      </c>
      <c r="C17" s="85" t="s">
        <v>6118</v>
      </c>
      <c r="D17" s="66" t="s">
        <v>2325</v>
      </c>
      <c r="E17" s="85" t="s">
        <v>834</v>
      </c>
      <c r="F17" s="85" t="s">
        <v>840</v>
      </c>
      <c r="G17" s="85" t="s">
        <v>6867</v>
      </c>
      <c r="H17" s="85" t="s">
        <v>6146</v>
      </c>
      <c r="I17" s="66" t="s">
        <v>6868</v>
      </c>
      <c r="J17" s="66" t="s">
        <v>6261</v>
      </c>
      <c r="K17" s="85">
        <v>3766</v>
      </c>
      <c r="L17" s="85">
        <v>26558</v>
      </c>
    </row>
    <row r="18" spans="1:12">
      <c r="A18" s="85" t="s">
        <v>6147</v>
      </c>
      <c r="B18" s="85" t="s">
        <v>6148</v>
      </c>
      <c r="C18" s="85" t="s">
        <v>6141</v>
      </c>
      <c r="D18" s="66" t="s">
        <v>2325</v>
      </c>
      <c r="E18" s="85" t="s">
        <v>1282</v>
      </c>
      <c r="F18" s="85" t="s">
        <v>712</v>
      </c>
      <c r="G18" s="85" t="s">
        <v>6869</v>
      </c>
      <c r="H18" s="85" t="s">
        <v>6870</v>
      </c>
      <c r="I18" s="66" t="s">
        <v>6871</v>
      </c>
      <c r="J18" s="66" t="s">
        <v>6421</v>
      </c>
      <c r="K18" s="85">
        <v>4607</v>
      </c>
      <c r="L18" s="85">
        <v>25906</v>
      </c>
    </row>
    <row r="19" spans="1:12">
      <c r="A19" s="85" t="s">
        <v>6483</v>
      </c>
      <c r="B19" s="85" t="s">
        <v>6484</v>
      </c>
      <c r="C19" s="85" t="s">
        <v>6141</v>
      </c>
      <c r="D19" s="66" t="s">
        <v>2325</v>
      </c>
      <c r="E19" s="85" t="s">
        <v>6244</v>
      </c>
      <c r="F19" s="85" t="s">
        <v>615</v>
      </c>
      <c r="G19" s="85" t="s">
        <v>6872</v>
      </c>
      <c r="H19" s="85" t="s">
        <v>6247</v>
      </c>
      <c r="I19" s="66" t="s">
        <v>6873</v>
      </c>
      <c r="J19" s="66" t="s">
        <v>6422</v>
      </c>
      <c r="K19" s="85">
        <v>790</v>
      </c>
      <c r="L19" s="85">
        <v>28628</v>
      </c>
    </row>
    <row r="20" spans="1:12">
      <c r="A20" s="85" t="s">
        <v>6161</v>
      </c>
      <c r="B20" s="85" t="s">
        <v>6162</v>
      </c>
      <c r="C20" s="85" t="s">
        <v>6163</v>
      </c>
      <c r="D20" s="66" t="s">
        <v>2325</v>
      </c>
      <c r="E20" s="85" t="s">
        <v>6257</v>
      </c>
      <c r="F20" s="85" t="s">
        <v>610</v>
      </c>
      <c r="G20" s="85" t="s">
        <v>6874</v>
      </c>
      <c r="H20" s="85" t="s">
        <v>1374</v>
      </c>
      <c r="I20" s="66" t="s">
        <v>6386</v>
      </c>
      <c r="J20" s="66" t="s">
        <v>6439</v>
      </c>
      <c r="K20" s="85">
        <v>1246</v>
      </c>
      <c r="L20" s="85">
        <v>29111</v>
      </c>
    </row>
    <row r="21" spans="1:12">
      <c r="A21" s="85" t="s">
        <v>6443</v>
      </c>
      <c r="B21" s="85" t="s">
        <v>6444</v>
      </c>
      <c r="C21" s="85" t="s">
        <v>6110</v>
      </c>
      <c r="D21" s="66" t="s">
        <v>2325</v>
      </c>
      <c r="E21" s="85" t="s">
        <v>6298</v>
      </c>
      <c r="F21" s="85" t="s">
        <v>6156</v>
      </c>
      <c r="G21" s="85" t="s">
        <v>6875</v>
      </c>
      <c r="H21" s="85" t="s">
        <v>6300</v>
      </c>
      <c r="I21" s="66" t="s">
        <v>6876</v>
      </c>
      <c r="J21" s="66" t="s">
        <v>6431</v>
      </c>
      <c r="K21" s="85">
        <v>588</v>
      </c>
      <c r="L21" s="85">
        <v>29983</v>
      </c>
    </row>
    <row r="22" spans="1:12">
      <c r="A22" s="85" t="s">
        <v>6417</v>
      </c>
      <c r="B22" s="85" t="s">
        <v>6418</v>
      </c>
      <c r="C22" s="85" t="s">
        <v>6110</v>
      </c>
      <c r="D22" s="66" t="s">
        <v>2325</v>
      </c>
      <c r="E22" s="85" t="s">
        <v>6333</v>
      </c>
      <c r="F22" s="85" t="s">
        <v>6156</v>
      </c>
      <c r="G22" s="85" t="s">
        <v>6877</v>
      </c>
      <c r="H22" s="85" t="s">
        <v>6335</v>
      </c>
      <c r="I22" s="66" t="s">
        <v>6339</v>
      </c>
      <c r="J22" s="66" t="s">
        <v>6453</v>
      </c>
      <c r="K22" s="85">
        <v>548</v>
      </c>
      <c r="L22" s="85">
        <v>29688</v>
      </c>
    </row>
    <row r="23" spans="1:12">
      <c r="A23" s="85" t="s">
        <v>6460</v>
      </c>
      <c r="B23" s="85" t="s">
        <v>6461</v>
      </c>
      <c r="C23" s="85" t="s">
        <v>6462</v>
      </c>
      <c r="D23" s="66" t="s">
        <v>2325</v>
      </c>
      <c r="E23" s="85" t="s">
        <v>6372</v>
      </c>
      <c r="F23" s="85" t="s">
        <v>6164</v>
      </c>
      <c r="G23" s="85" t="s">
        <v>6878</v>
      </c>
      <c r="H23" s="85" t="s">
        <v>6374</v>
      </c>
      <c r="I23" s="66" t="s">
        <v>1374</v>
      </c>
      <c r="J23" s="66" t="s">
        <v>6494</v>
      </c>
      <c r="K23" s="85">
        <v>395</v>
      </c>
      <c r="L23" s="85">
        <v>30239</v>
      </c>
    </row>
    <row r="24" spans="1:12">
      <c r="A24" s="85" t="s">
        <v>6322</v>
      </c>
      <c r="B24" s="85" t="s">
        <v>6323</v>
      </c>
      <c r="C24" s="85" t="s">
        <v>6134</v>
      </c>
      <c r="D24" s="66" t="s">
        <v>2325</v>
      </c>
      <c r="E24" s="85" t="s">
        <v>6298</v>
      </c>
      <c r="F24" s="85" t="s">
        <v>6142</v>
      </c>
      <c r="G24" s="85" t="s">
        <v>6879</v>
      </c>
      <c r="H24" s="85" t="s">
        <v>6300</v>
      </c>
      <c r="I24" s="66" t="s">
        <v>6356</v>
      </c>
      <c r="J24" s="66" t="s">
        <v>6466</v>
      </c>
      <c r="K24" s="85">
        <v>664</v>
      </c>
      <c r="L24" s="85">
        <v>29963</v>
      </c>
    </row>
    <row r="25" spans="1:12">
      <c r="A25" s="85" t="s">
        <v>6284</v>
      </c>
      <c r="B25" s="85" t="s">
        <v>6285</v>
      </c>
      <c r="C25" s="85" t="s">
        <v>6118</v>
      </c>
      <c r="D25" s="66" t="s">
        <v>2325</v>
      </c>
      <c r="E25" s="85" t="s">
        <v>6880</v>
      </c>
      <c r="F25" s="85" t="s">
        <v>587</v>
      </c>
      <c r="G25" s="85" t="s">
        <v>6881</v>
      </c>
      <c r="H25" s="85" t="s">
        <v>6294</v>
      </c>
      <c r="I25" s="66" t="s">
        <v>6856</v>
      </c>
      <c r="J25" s="66" t="s">
        <v>6431</v>
      </c>
      <c r="K25" s="85">
        <v>1325</v>
      </c>
      <c r="L25" s="85">
        <v>29051</v>
      </c>
    </row>
    <row r="26" spans="1:12">
      <c r="A26" s="85" t="s">
        <v>6212</v>
      </c>
      <c r="B26" s="85" t="s">
        <v>6213</v>
      </c>
      <c r="C26" s="85" t="s">
        <v>6134</v>
      </c>
      <c r="D26" s="66" t="s">
        <v>2325</v>
      </c>
      <c r="E26" s="85" t="s">
        <v>6202</v>
      </c>
      <c r="F26" s="85" t="s">
        <v>840</v>
      </c>
      <c r="G26" s="85" t="s">
        <v>6882</v>
      </c>
      <c r="H26" s="85" t="s">
        <v>6205</v>
      </c>
      <c r="I26" s="66" t="s">
        <v>6883</v>
      </c>
      <c r="J26" s="66" t="s">
        <v>6375</v>
      </c>
      <c r="K26" s="85">
        <v>3676</v>
      </c>
      <c r="L26" s="85">
        <v>26809</v>
      </c>
    </row>
    <row r="27" spans="1:12">
      <c r="A27" s="85" t="s">
        <v>6581</v>
      </c>
      <c r="B27" s="85" t="s">
        <v>6582</v>
      </c>
      <c r="C27" s="85" t="s">
        <v>6429</v>
      </c>
      <c r="D27" s="66" t="s">
        <v>2325</v>
      </c>
      <c r="E27" s="85" t="s">
        <v>6419</v>
      </c>
      <c r="F27" s="85" t="s">
        <v>6164</v>
      </c>
      <c r="G27" s="85" t="s">
        <v>6884</v>
      </c>
      <c r="H27" s="85" t="s">
        <v>6421</v>
      </c>
      <c r="I27" s="66" t="s">
        <v>6489</v>
      </c>
      <c r="J27" s="66" t="s">
        <v>6529</v>
      </c>
      <c r="K27" s="85">
        <v>368</v>
      </c>
      <c r="L27" s="85">
        <v>29752</v>
      </c>
    </row>
    <row r="28" spans="1:12">
      <c r="A28" s="85" t="s">
        <v>6592</v>
      </c>
      <c r="B28" s="85" t="s">
        <v>6593</v>
      </c>
      <c r="C28" s="85" t="s">
        <v>6110</v>
      </c>
      <c r="D28" s="66" t="s">
        <v>2325</v>
      </c>
      <c r="E28" s="85" t="s">
        <v>6885</v>
      </c>
      <c r="F28" s="85" t="s">
        <v>6156</v>
      </c>
      <c r="G28" s="85" t="s">
        <v>6886</v>
      </c>
      <c r="H28" s="85" t="s">
        <v>6241</v>
      </c>
      <c r="I28" s="66" t="s">
        <v>6316</v>
      </c>
      <c r="J28" s="66" t="s">
        <v>6529</v>
      </c>
      <c r="K28" s="85">
        <v>582</v>
      </c>
      <c r="L28" s="85">
        <v>29869</v>
      </c>
    </row>
    <row r="29" spans="1:12">
      <c r="A29" s="85" t="s">
        <v>6797</v>
      </c>
      <c r="B29" s="85" t="s">
        <v>6798</v>
      </c>
      <c r="C29" s="85" t="s">
        <v>6309</v>
      </c>
      <c r="D29" s="66" t="s">
        <v>2325</v>
      </c>
      <c r="E29" s="85" t="s">
        <v>930</v>
      </c>
      <c r="F29" s="85" t="s">
        <v>6164</v>
      </c>
      <c r="G29" s="85" t="s">
        <v>6887</v>
      </c>
      <c r="H29" s="85" t="s">
        <v>6773</v>
      </c>
      <c r="I29" s="66" t="s">
        <v>6635</v>
      </c>
      <c r="J29" s="66" t="s">
        <v>6888</v>
      </c>
      <c r="K29" s="85">
        <v>441</v>
      </c>
      <c r="L29" s="85">
        <v>30181</v>
      </c>
    </row>
    <row r="30" spans="1:12">
      <c r="A30" s="85" t="s">
        <v>6336</v>
      </c>
      <c r="B30" s="85" t="s">
        <v>6337</v>
      </c>
      <c r="C30" s="85" t="s">
        <v>6134</v>
      </c>
      <c r="D30" s="66" t="s">
        <v>2325</v>
      </c>
      <c r="E30" s="85" t="s">
        <v>6268</v>
      </c>
      <c r="F30" s="85" t="s">
        <v>582</v>
      </c>
      <c r="G30" s="85" t="s">
        <v>6889</v>
      </c>
      <c r="H30" s="85" t="s">
        <v>6270</v>
      </c>
      <c r="I30" s="66" t="s">
        <v>6180</v>
      </c>
      <c r="J30" s="66" t="s">
        <v>6529</v>
      </c>
      <c r="K30" s="85">
        <v>986</v>
      </c>
      <c r="L30" s="85">
        <v>29651</v>
      </c>
    </row>
    <row r="31" spans="1:12">
      <c r="A31" s="85" t="s">
        <v>6232</v>
      </c>
      <c r="B31" s="85" t="s">
        <v>6233</v>
      </c>
      <c r="C31" s="85" t="s">
        <v>6110</v>
      </c>
      <c r="D31" s="66" t="s">
        <v>2325</v>
      </c>
      <c r="E31" s="85" t="s">
        <v>6880</v>
      </c>
      <c r="F31" s="85" t="s">
        <v>575</v>
      </c>
      <c r="G31" s="85" t="s">
        <v>6890</v>
      </c>
      <c r="H31" s="85" t="s">
        <v>6294</v>
      </c>
      <c r="I31" s="66" t="s">
        <v>6146</v>
      </c>
      <c r="J31" s="66" t="s">
        <v>6499</v>
      </c>
      <c r="K31" s="85">
        <v>1694</v>
      </c>
      <c r="L31" s="85">
        <v>28726</v>
      </c>
    </row>
    <row r="32" spans="1:12">
      <c r="A32" s="85" t="s">
        <v>6242</v>
      </c>
      <c r="B32" s="85" t="s">
        <v>6243</v>
      </c>
      <c r="C32" s="85" t="s">
        <v>6134</v>
      </c>
      <c r="D32" s="66" t="s">
        <v>2325</v>
      </c>
      <c r="E32" s="85" t="s">
        <v>6333</v>
      </c>
      <c r="F32" s="85" t="s">
        <v>615</v>
      </c>
      <c r="G32" s="85" t="s">
        <v>6891</v>
      </c>
      <c r="H32" s="85" t="s">
        <v>6335</v>
      </c>
      <c r="I32" s="66" t="s">
        <v>6168</v>
      </c>
      <c r="J32" s="66" t="s">
        <v>6537</v>
      </c>
      <c r="K32" s="85">
        <v>795</v>
      </c>
      <c r="L32" s="85">
        <v>29822</v>
      </c>
    </row>
    <row r="33" spans="1:12">
      <c r="A33" s="85" t="s">
        <v>6331</v>
      </c>
      <c r="B33" s="85" t="s">
        <v>6332</v>
      </c>
      <c r="C33" s="85" t="s">
        <v>6134</v>
      </c>
      <c r="D33" s="66" t="s">
        <v>2325</v>
      </c>
      <c r="E33" s="85" t="s">
        <v>6885</v>
      </c>
      <c r="F33" s="85" t="s">
        <v>6142</v>
      </c>
      <c r="G33" s="85" t="s">
        <v>6892</v>
      </c>
      <c r="H33" s="85" t="s">
        <v>6241</v>
      </c>
      <c r="I33" s="66" t="s">
        <v>6385</v>
      </c>
      <c r="J33" s="66" t="s">
        <v>6549</v>
      </c>
      <c r="K33" s="85">
        <v>665</v>
      </c>
      <c r="L33" s="85">
        <v>29947</v>
      </c>
    </row>
    <row r="34" spans="1:12">
      <c r="A34" s="85" t="s">
        <v>6218</v>
      </c>
      <c r="B34" s="85" t="s">
        <v>6219</v>
      </c>
      <c r="C34" s="85" t="s">
        <v>6163</v>
      </c>
      <c r="D34" s="66" t="s">
        <v>2325</v>
      </c>
      <c r="E34" s="85" t="s">
        <v>6372</v>
      </c>
      <c r="F34" s="85" t="s">
        <v>6156</v>
      </c>
      <c r="G34" s="85" t="s">
        <v>6893</v>
      </c>
      <c r="H34" s="85" t="s">
        <v>6374</v>
      </c>
      <c r="I34" s="66" t="s">
        <v>6407</v>
      </c>
      <c r="J34" s="66" t="s">
        <v>6549</v>
      </c>
      <c r="K34" s="85">
        <v>539</v>
      </c>
      <c r="L34" s="85">
        <v>29797</v>
      </c>
    </row>
    <row r="35" spans="1:12">
      <c r="A35" s="85" t="s">
        <v>6187</v>
      </c>
      <c r="B35" s="85" t="s">
        <v>6188</v>
      </c>
      <c r="C35" s="85" t="s">
        <v>6118</v>
      </c>
      <c r="D35" s="66" t="s">
        <v>2325</v>
      </c>
      <c r="E35" s="85" t="s">
        <v>6894</v>
      </c>
      <c r="F35" s="85" t="s">
        <v>656</v>
      </c>
      <c r="G35" s="85" t="s">
        <v>6895</v>
      </c>
      <c r="H35" s="85" t="s">
        <v>6224</v>
      </c>
      <c r="I35" s="66" t="s">
        <v>6184</v>
      </c>
      <c r="J35" s="66" t="s">
        <v>6537</v>
      </c>
      <c r="K35" s="85">
        <v>2386</v>
      </c>
      <c r="L35" s="85">
        <v>28068</v>
      </c>
    </row>
    <row r="36" spans="1:12">
      <c r="A36" s="85" t="s">
        <v>6423</v>
      </c>
      <c r="B36" s="85" t="s">
        <v>6424</v>
      </c>
      <c r="C36" s="85" t="s">
        <v>6134</v>
      </c>
      <c r="D36" s="66" t="s">
        <v>2325</v>
      </c>
      <c r="E36" s="85" t="s">
        <v>6896</v>
      </c>
      <c r="F36" s="85" t="s">
        <v>6142</v>
      </c>
      <c r="G36" s="85" t="s">
        <v>6897</v>
      </c>
      <c r="H36" s="85" t="s">
        <v>6261</v>
      </c>
      <c r="I36" s="66" t="s">
        <v>6316</v>
      </c>
      <c r="J36" s="66" t="s">
        <v>6568</v>
      </c>
      <c r="K36" s="85">
        <v>656</v>
      </c>
      <c r="L36" s="85">
        <v>29833</v>
      </c>
    </row>
    <row r="37" spans="1:12">
      <c r="A37" s="85" t="s">
        <v>6543</v>
      </c>
      <c r="B37" s="85" t="s">
        <v>6544</v>
      </c>
      <c r="C37" s="85" t="s">
        <v>6118</v>
      </c>
      <c r="D37" s="66" t="s">
        <v>2325</v>
      </c>
      <c r="E37" s="85" t="s">
        <v>6298</v>
      </c>
      <c r="F37" s="85" t="s">
        <v>582</v>
      </c>
      <c r="G37" s="85" t="s">
        <v>6898</v>
      </c>
      <c r="H37" s="85" t="s">
        <v>6300</v>
      </c>
      <c r="I37" s="66" t="s">
        <v>6192</v>
      </c>
      <c r="J37" s="66" t="s">
        <v>6568</v>
      </c>
      <c r="K37" s="85">
        <v>967</v>
      </c>
      <c r="L37" s="85">
        <v>29547</v>
      </c>
    </row>
    <row r="38" spans="1:12">
      <c r="A38" s="85" t="s">
        <v>6538</v>
      </c>
      <c r="B38" s="85" t="s">
        <v>6539</v>
      </c>
      <c r="C38" s="85" t="s">
        <v>6399</v>
      </c>
      <c r="D38" s="66" t="s">
        <v>2325</v>
      </c>
      <c r="E38" s="85" t="s">
        <v>6492</v>
      </c>
      <c r="F38" s="85" t="s">
        <v>6258</v>
      </c>
      <c r="G38" s="85" t="s">
        <v>6899</v>
      </c>
      <c r="H38" s="85" t="s">
        <v>6340</v>
      </c>
      <c r="I38" s="66" t="s">
        <v>6247</v>
      </c>
      <c r="J38" s="66" t="s">
        <v>6598</v>
      </c>
      <c r="K38" s="85">
        <v>371</v>
      </c>
      <c r="L38" s="85">
        <v>30124</v>
      </c>
    </row>
    <row r="39" spans="1:12">
      <c r="A39" s="85" t="s">
        <v>6449</v>
      </c>
      <c r="B39" s="85" t="s">
        <v>6450</v>
      </c>
      <c r="C39" s="85" t="s">
        <v>6163</v>
      </c>
      <c r="D39" s="66" t="s">
        <v>2325</v>
      </c>
      <c r="E39" s="85" t="s">
        <v>6502</v>
      </c>
      <c r="F39" s="85" t="s">
        <v>6164</v>
      </c>
      <c r="G39" s="85" t="s">
        <v>6900</v>
      </c>
      <c r="H39" s="85" t="s">
        <v>6272</v>
      </c>
      <c r="I39" s="66" t="s">
        <v>2016</v>
      </c>
      <c r="J39" s="66" t="s">
        <v>6598</v>
      </c>
      <c r="K39" s="85">
        <v>430</v>
      </c>
      <c r="L39" s="85">
        <v>30207</v>
      </c>
    </row>
    <row r="40" spans="1:12">
      <c r="A40" s="85" t="s">
        <v>6435</v>
      </c>
      <c r="B40" s="85" t="s">
        <v>6436</v>
      </c>
      <c r="C40" s="85" t="s">
        <v>6395</v>
      </c>
      <c r="D40" s="66" t="s">
        <v>2325</v>
      </c>
      <c r="E40" s="85" t="s">
        <v>6298</v>
      </c>
      <c r="F40" s="85" t="s">
        <v>610</v>
      </c>
      <c r="G40" s="85" t="s">
        <v>6901</v>
      </c>
      <c r="H40" s="85" t="s">
        <v>6300</v>
      </c>
      <c r="I40" s="66" t="s">
        <v>6260</v>
      </c>
      <c r="J40" s="66" t="s">
        <v>6563</v>
      </c>
      <c r="K40" s="85">
        <v>1150</v>
      </c>
      <c r="L40" s="85">
        <v>29468</v>
      </c>
    </row>
    <row r="41" spans="1:12">
      <c r="A41" s="85" t="s">
        <v>6280</v>
      </c>
      <c r="B41" s="85" t="s">
        <v>6281</v>
      </c>
      <c r="C41" s="85" t="s">
        <v>6110</v>
      </c>
      <c r="D41" s="66" t="s">
        <v>2325</v>
      </c>
      <c r="E41" s="85" t="s">
        <v>6239</v>
      </c>
      <c r="F41" s="85" t="s">
        <v>1287</v>
      </c>
      <c r="G41" s="85" t="s">
        <v>6902</v>
      </c>
      <c r="H41" s="85" t="s">
        <v>1374</v>
      </c>
      <c r="I41" s="66" t="s">
        <v>6903</v>
      </c>
      <c r="J41" s="66" t="s">
        <v>6659</v>
      </c>
      <c r="K41" s="85">
        <v>2573</v>
      </c>
      <c r="L41" s="85">
        <v>28036</v>
      </c>
    </row>
    <row r="42" spans="1:12">
      <c r="A42" s="85" t="s">
        <v>6265</v>
      </c>
      <c r="B42" s="85" t="s">
        <v>6266</v>
      </c>
      <c r="C42" s="85" t="s">
        <v>6267</v>
      </c>
      <c r="D42" s="66" t="s">
        <v>2325</v>
      </c>
      <c r="E42" s="85" t="s">
        <v>6472</v>
      </c>
      <c r="F42" s="85" t="s">
        <v>6142</v>
      </c>
      <c r="G42" s="85" t="s">
        <v>6904</v>
      </c>
      <c r="H42" s="85" t="s">
        <v>6248</v>
      </c>
      <c r="I42" s="66" t="s">
        <v>6271</v>
      </c>
      <c r="J42" s="66" t="s">
        <v>6635</v>
      </c>
      <c r="K42" s="85">
        <v>628</v>
      </c>
      <c r="L42" s="85">
        <v>29559</v>
      </c>
    </row>
    <row r="43" spans="1:12">
      <c r="A43" s="85" t="s">
        <v>6237</v>
      </c>
      <c r="B43" s="85" t="s">
        <v>6238</v>
      </c>
      <c r="C43" s="85" t="s">
        <v>6118</v>
      </c>
      <c r="D43" s="66" t="s">
        <v>2325</v>
      </c>
      <c r="E43" s="85" t="s">
        <v>6885</v>
      </c>
      <c r="F43" s="85" t="s">
        <v>582</v>
      </c>
      <c r="G43" s="85" t="s">
        <v>6905</v>
      </c>
      <c r="H43" s="85" t="s">
        <v>6241</v>
      </c>
      <c r="I43" s="66" t="s">
        <v>6168</v>
      </c>
      <c r="J43" s="66" t="s">
        <v>6659</v>
      </c>
      <c r="K43" s="85">
        <v>977</v>
      </c>
      <c r="L43" s="85">
        <v>29393</v>
      </c>
    </row>
    <row r="44" spans="1:12">
      <c r="A44" s="85" t="s">
        <v>6714</v>
      </c>
      <c r="B44" s="85" t="s">
        <v>6715</v>
      </c>
      <c r="C44" s="85" t="s">
        <v>6201</v>
      </c>
      <c r="D44" s="66" t="s">
        <v>2325</v>
      </c>
      <c r="E44" s="85" t="s">
        <v>739</v>
      </c>
      <c r="F44" s="85" t="s">
        <v>6156</v>
      </c>
      <c r="G44" s="85" t="s">
        <v>6906</v>
      </c>
      <c r="H44" s="85" t="s">
        <v>6907</v>
      </c>
      <c r="I44" s="66" t="s">
        <v>6537</v>
      </c>
      <c r="J44" s="66" t="s">
        <v>6908</v>
      </c>
      <c r="K44" s="85">
        <v>541</v>
      </c>
      <c r="L44" s="85">
        <v>30096</v>
      </c>
    </row>
    <row r="45" spans="1:12">
      <c r="A45" s="85" t="s">
        <v>6663</v>
      </c>
      <c r="B45" s="85" t="s">
        <v>6664</v>
      </c>
      <c r="C45" s="85" t="s">
        <v>6399</v>
      </c>
      <c r="D45" s="66" t="s">
        <v>2325</v>
      </c>
      <c r="E45" s="85" t="s">
        <v>1585</v>
      </c>
      <c r="F45" s="85" t="s">
        <v>575</v>
      </c>
      <c r="G45" s="85" t="s">
        <v>6909</v>
      </c>
      <c r="H45" s="85" t="s">
        <v>6910</v>
      </c>
      <c r="I45" s="66" t="s">
        <v>6466</v>
      </c>
      <c r="J45" s="66" t="s">
        <v>6911</v>
      </c>
      <c r="K45" s="85">
        <v>1646</v>
      </c>
      <c r="L45" s="85">
        <v>28687</v>
      </c>
    </row>
    <row r="46" spans="1:12">
      <c r="A46" s="85" t="s">
        <v>6454</v>
      </c>
      <c r="B46" s="85" t="s">
        <v>6455</v>
      </c>
      <c r="C46" s="85" t="s">
        <v>6110</v>
      </c>
      <c r="D46" s="66" t="s">
        <v>2325</v>
      </c>
      <c r="E46" s="85" t="s">
        <v>6353</v>
      </c>
      <c r="F46" s="85" t="s">
        <v>598</v>
      </c>
      <c r="G46" s="85" t="s">
        <v>6912</v>
      </c>
      <c r="H46" s="85" t="s">
        <v>6355</v>
      </c>
      <c r="I46" s="66" t="s">
        <v>6236</v>
      </c>
      <c r="J46" s="66" t="s">
        <v>6702</v>
      </c>
      <c r="K46" s="85">
        <v>2284</v>
      </c>
      <c r="L46" s="85">
        <v>28263</v>
      </c>
    </row>
    <row r="47" spans="1:12">
      <c r="A47" s="85" t="s">
        <v>6467</v>
      </c>
      <c r="B47" s="85" t="s">
        <v>6468</v>
      </c>
      <c r="C47" s="85" t="s">
        <v>6201</v>
      </c>
      <c r="D47" s="66" t="s">
        <v>2325</v>
      </c>
      <c r="E47" s="85" t="s">
        <v>6333</v>
      </c>
      <c r="F47" s="85" t="s">
        <v>587</v>
      </c>
      <c r="G47" s="85" t="s">
        <v>6913</v>
      </c>
      <c r="H47" s="85" t="s">
        <v>6306</v>
      </c>
      <c r="I47" s="66" t="s">
        <v>6180</v>
      </c>
      <c r="J47" s="66" t="s">
        <v>6655</v>
      </c>
      <c r="K47" s="85">
        <v>1320</v>
      </c>
      <c r="L47" s="85">
        <v>29317</v>
      </c>
    </row>
    <row r="48" spans="1:12">
      <c r="A48" s="85" t="s">
        <v>6409</v>
      </c>
      <c r="B48" s="85" t="s">
        <v>6410</v>
      </c>
      <c r="C48" s="85" t="s">
        <v>6118</v>
      </c>
      <c r="D48" s="66" t="s">
        <v>2325</v>
      </c>
      <c r="E48" s="85" t="s">
        <v>6220</v>
      </c>
      <c r="F48" s="85" t="s">
        <v>598</v>
      </c>
      <c r="G48" s="85" t="s">
        <v>6914</v>
      </c>
      <c r="H48" s="85" t="s">
        <v>6315</v>
      </c>
      <c r="I48" s="66" t="s">
        <v>6848</v>
      </c>
      <c r="J48" s="66" t="s">
        <v>6672</v>
      </c>
      <c r="K48" s="85">
        <v>2061</v>
      </c>
      <c r="L48" s="85">
        <v>28146</v>
      </c>
    </row>
    <row r="49" spans="1:12">
      <c r="A49" s="85" t="s">
        <v>6376</v>
      </c>
      <c r="B49" s="85" t="s">
        <v>6377</v>
      </c>
      <c r="C49" s="85" t="s">
        <v>6118</v>
      </c>
      <c r="D49" s="66" t="s">
        <v>2325</v>
      </c>
      <c r="E49" s="85" t="s">
        <v>6915</v>
      </c>
      <c r="F49" s="85" t="s">
        <v>712</v>
      </c>
      <c r="G49" s="85" t="s">
        <v>6916</v>
      </c>
      <c r="H49" s="85" t="s">
        <v>6438</v>
      </c>
      <c r="I49" s="66" t="s">
        <v>6917</v>
      </c>
      <c r="J49" s="66" t="s">
        <v>6815</v>
      </c>
      <c r="K49" s="85">
        <v>4391</v>
      </c>
      <c r="L49" s="85">
        <v>25980</v>
      </c>
    </row>
    <row r="50" spans="1:12">
      <c r="A50" s="85" t="s">
        <v>6387</v>
      </c>
      <c r="B50" s="85" t="s">
        <v>6388</v>
      </c>
      <c r="C50" s="85" t="s">
        <v>6389</v>
      </c>
      <c r="D50" s="66" t="s">
        <v>2325</v>
      </c>
      <c r="E50" s="85" t="s">
        <v>6918</v>
      </c>
      <c r="F50" s="85" t="s">
        <v>721</v>
      </c>
      <c r="G50" s="85" t="s">
        <v>6919</v>
      </c>
      <c r="H50" s="85" t="s">
        <v>6306</v>
      </c>
      <c r="I50" s="66" t="s">
        <v>6380</v>
      </c>
      <c r="J50" s="66" t="s">
        <v>6672</v>
      </c>
      <c r="K50" s="85">
        <v>1407</v>
      </c>
      <c r="L50" s="85">
        <v>28664</v>
      </c>
    </row>
    <row r="51" spans="1:12">
      <c r="A51" s="85" t="s">
        <v>6301</v>
      </c>
      <c r="B51" s="85" t="s">
        <v>6302</v>
      </c>
      <c r="C51" s="85" t="s">
        <v>6267</v>
      </c>
      <c r="D51" s="66" t="s">
        <v>2325</v>
      </c>
      <c r="E51" s="85" t="s">
        <v>6333</v>
      </c>
      <c r="F51" s="85" t="s">
        <v>575</v>
      </c>
      <c r="G51" s="85" t="s">
        <v>6920</v>
      </c>
      <c r="H51" s="85" t="s">
        <v>6335</v>
      </c>
      <c r="I51" s="66" t="s">
        <v>6205</v>
      </c>
      <c r="J51" s="66" t="s">
        <v>6672</v>
      </c>
      <c r="K51" s="85">
        <v>1516</v>
      </c>
      <c r="L51" s="85">
        <v>28947</v>
      </c>
    </row>
    <row r="52" spans="1:12">
      <c r="A52" s="85" t="s">
        <v>6578</v>
      </c>
      <c r="B52" s="85" t="s">
        <v>6579</v>
      </c>
      <c r="C52" s="85" t="s">
        <v>6399</v>
      </c>
      <c r="D52" s="66" t="s">
        <v>2325</v>
      </c>
      <c r="E52" s="85" t="s">
        <v>6463</v>
      </c>
      <c r="F52" s="85" t="s">
        <v>6203</v>
      </c>
      <c r="G52" s="85" t="s">
        <v>6921</v>
      </c>
      <c r="H52" s="85" t="s">
        <v>6465</v>
      </c>
      <c r="I52" s="66" t="s">
        <v>6392</v>
      </c>
      <c r="J52" s="66" t="s">
        <v>2002</v>
      </c>
      <c r="K52" s="85">
        <v>488</v>
      </c>
      <c r="L52" s="85">
        <v>29970</v>
      </c>
    </row>
    <row r="53" spans="1:12">
      <c r="A53" s="85" t="s">
        <v>6262</v>
      </c>
      <c r="B53" s="85" t="s">
        <v>2285</v>
      </c>
      <c r="C53" s="85" t="s">
        <v>6125</v>
      </c>
      <c r="D53" s="66" t="s">
        <v>2325</v>
      </c>
      <c r="E53" s="85" t="s">
        <v>6587</v>
      </c>
      <c r="F53" s="85" t="s">
        <v>610</v>
      </c>
      <c r="G53" s="85" t="s">
        <v>6922</v>
      </c>
      <c r="H53" s="85" t="s">
        <v>6330</v>
      </c>
      <c r="I53" s="66" t="s">
        <v>6168</v>
      </c>
      <c r="J53" s="66" t="s">
        <v>6702</v>
      </c>
      <c r="K53" s="85">
        <v>1120</v>
      </c>
      <c r="L53" s="85">
        <v>29137</v>
      </c>
    </row>
    <row r="54" spans="1:12">
      <c r="A54" s="85" t="s">
        <v>6289</v>
      </c>
      <c r="B54" s="85" t="s">
        <v>6290</v>
      </c>
      <c r="C54" s="85" t="s">
        <v>6163</v>
      </c>
      <c r="D54" s="66" t="s">
        <v>2325</v>
      </c>
      <c r="E54" s="85" t="s">
        <v>6451</v>
      </c>
      <c r="F54" s="85" t="s">
        <v>6156</v>
      </c>
      <c r="G54" s="85" t="s">
        <v>6923</v>
      </c>
      <c r="H54" s="85" t="s">
        <v>6295</v>
      </c>
      <c r="I54" s="66" t="s">
        <v>2016</v>
      </c>
      <c r="J54" s="66" t="s">
        <v>2002</v>
      </c>
      <c r="K54" s="85">
        <v>550</v>
      </c>
      <c r="L54" s="85">
        <v>30022</v>
      </c>
    </row>
    <row r="55" spans="1:12">
      <c r="A55" s="85" t="s">
        <v>6311</v>
      </c>
      <c r="B55" s="85" t="s">
        <v>6312</v>
      </c>
      <c r="C55" s="85" t="s">
        <v>6134</v>
      </c>
      <c r="D55" s="66" t="s">
        <v>2325</v>
      </c>
      <c r="E55" s="85" t="s">
        <v>6359</v>
      </c>
      <c r="F55" s="85" t="s">
        <v>6182</v>
      </c>
      <c r="G55" s="85" t="s">
        <v>6924</v>
      </c>
      <c r="H55" s="85" t="s">
        <v>6362</v>
      </c>
      <c r="I55" s="66" t="s">
        <v>6438</v>
      </c>
      <c r="J55" s="66" t="s">
        <v>6655</v>
      </c>
      <c r="K55" s="85">
        <v>773</v>
      </c>
      <c r="L55" s="85">
        <v>29731</v>
      </c>
    </row>
    <row r="56" spans="1:12">
      <c r="A56" s="85" t="s">
        <v>6249</v>
      </c>
      <c r="B56" s="85" t="s">
        <v>6250</v>
      </c>
      <c r="C56" s="85" t="s">
        <v>6163</v>
      </c>
      <c r="D56" s="66" t="s">
        <v>2325</v>
      </c>
      <c r="E56" s="85" t="s">
        <v>6347</v>
      </c>
      <c r="F56" s="85" t="s">
        <v>703</v>
      </c>
      <c r="G56" s="85" t="s">
        <v>6925</v>
      </c>
      <c r="H56" s="85" t="s">
        <v>6349</v>
      </c>
      <c r="I56" s="66" t="s">
        <v>6283</v>
      </c>
      <c r="J56" s="66" t="s">
        <v>6786</v>
      </c>
      <c r="K56" s="85">
        <v>3079</v>
      </c>
      <c r="L56" s="85">
        <v>27470</v>
      </c>
    </row>
    <row r="57" spans="1:12">
      <c r="A57" s="85" t="s">
        <v>6495</v>
      </c>
      <c r="B57" s="85" t="s">
        <v>6496</v>
      </c>
      <c r="C57" s="85" t="s">
        <v>6118</v>
      </c>
      <c r="D57" s="66" t="s">
        <v>2325</v>
      </c>
      <c r="E57" s="85" t="s">
        <v>6497</v>
      </c>
      <c r="F57" s="85" t="s">
        <v>6164</v>
      </c>
      <c r="G57" s="85" t="s">
        <v>6926</v>
      </c>
      <c r="H57" s="85" t="s">
        <v>6344</v>
      </c>
      <c r="I57" s="66" t="s">
        <v>6315</v>
      </c>
      <c r="J57" s="66" t="s">
        <v>2002</v>
      </c>
      <c r="K57" s="85">
        <v>414</v>
      </c>
      <c r="L57" s="85">
        <v>29864</v>
      </c>
    </row>
    <row r="58" spans="1:12">
      <c r="A58" s="85" t="s">
        <v>6207</v>
      </c>
      <c r="B58" s="85" t="s">
        <v>6208</v>
      </c>
      <c r="C58" s="85" t="s">
        <v>6163</v>
      </c>
      <c r="D58" s="66" t="s">
        <v>2325</v>
      </c>
      <c r="E58" s="85" t="s">
        <v>6927</v>
      </c>
      <c r="F58" s="85" t="s">
        <v>721</v>
      </c>
      <c r="G58" s="85" t="s">
        <v>6928</v>
      </c>
      <c r="H58" s="85" t="s">
        <v>6288</v>
      </c>
      <c r="I58" s="66" t="s">
        <v>6180</v>
      </c>
      <c r="J58" s="66" t="s">
        <v>6721</v>
      </c>
      <c r="K58" s="85">
        <v>1472</v>
      </c>
      <c r="L58" s="85">
        <v>29164</v>
      </c>
    </row>
    <row r="59" spans="1:12">
      <c r="A59" s="85" t="s">
        <v>6255</v>
      </c>
      <c r="B59" s="85" t="s">
        <v>6256</v>
      </c>
      <c r="C59" s="85" t="s">
        <v>6163</v>
      </c>
      <c r="D59" s="66" t="s">
        <v>2325</v>
      </c>
      <c r="E59" s="85" t="s">
        <v>6372</v>
      </c>
      <c r="F59" s="85" t="s">
        <v>610</v>
      </c>
      <c r="G59" s="85" t="s">
        <v>6929</v>
      </c>
      <c r="H59" s="85" t="s">
        <v>6374</v>
      </c>
      <c r="I59" s="66" t="s">
        <v>6844</v>
      </c>
      <c r="J59" s="66" t="s">
        <v>6751</v>
      </c>
      <c r="K59" s="85">
        <v>1163</v>
      </c>
      <c r="L59" s="85">
        <v>29416</v>
      </c>
    </row>
    <row r="60" spans="1:12">
      <c r="A60" s="85" t="s">
        <v>6808</v>
      </c>
      <c r="B60" s="85" t="s">
        <v>6809</v>
      </c>
      <c r="C60" s="85" t="s">
        <v>6399</v>
      </c>
      <c r="D60" s="66" t="s">
        <v>2325</v>
      </c>
      <c r="E60" s="85" t="s">
        <v>6670</v>
      </c>
      <c r="F60" s="85" t="s">
        <v>6164</v>
      </c>
      <c r="G60" s="85" t="s">
        <v>6930</v>
      </c>
      <c r="H60" s="85" t="s">
        <v>6369</v>
      </c>
      <c r="I60" s="66" t="s">
        <v>6270</v>
      </c>
      <c r="J60" s="66" t="s">
        <v>2002</v>
      </c>
      <c r="K60" s="85">
        <v>391</v>
      </c>
      <c r="L60" s="85">
        <v>30114</v>
      </c>
    </row>
    <row r="61" spans="1:12">
      <c r="A61" s="85" t="s">
        <v>6681</v>
      </c>
      <c r="B61" s="85" t="s">
        <v>6682</v>
      </c>
      <c r="C61" s="85" t="s">
        <v>6395</v>
      </c>
      <c r="D61" s="66" t="s">
        <v>2325</v>
      </c>
      <c r="E61" s="85" t="s">
        <v>582</v>
      </c>
      <c r="F61" s="85" t="s">
        <v>6203</v>
      </c>
      <c r="G61" s="85" t="s">
        <v>6931</v>
      </c>
      <c r="H61" s="85" t="s">
        <v>6666</v>
      </c>
      <c r="I61" s="66" t="s">
        <v>6494</v>
      </c>
      <c r="J61" s="66" t="s">
        <v>6932</v>
      </c>
      <c r="K61" s="85">
        <v>457</v>
      </c>
      <c r="L61" s="85">
        <v>30170</v>
      </c>
    </row>
    <row r="62" spans="1:12">
      <c r="A62" s="85" t="s">
        <v>6819</v>
      </c>
      <c r="B62" s="85" t="s">
        <v>6820</v>
      </c>
      <c r="C62" s="85" t="s">
        <v>6395</v>
      </c>
      <c r="D62" s="66" t="s">
        <v>2325</v>
      </c>
      <c r="E62" s="85" t="s">
        <v>587</v>
      </c>
      <c r="F62" s="85" t="s">
        <v>6142</v>
      </c>
      <c r="G62" s="85" t="s">
        <v>6933</v>
      </c>
      <c r="H62" s="85" t="s">
        <v>6934</v>
      </c>
      <c r="I62" s="66" t="s">
        <v>6453</v>
      </c>
      <c r="J62" s="66" t="s">
        <v>6908</v>
      </c>
      <c r="K62" s="85">
        <v>636</v>
      </c>
      <c r="L62" s="85">
        <v>29981</v>
      </c>
    </row>
    <row r="63" spans="1:12">
      <c r="A63" s="85" t="s">
        <v>6507</v>
      </c>
      <c r="B63" s="85" t="s">
        <v>6508</v>
      </c>
      <c r="C63" s="85" t="s">
        <v>6134</v>
      </c>
      <c r="D63" s="66" t="s">
        <v>2325</v>
      </c>
      <c r="E63" s="85" t="s">
        <v>6497</v>
      </c>
      <c r="F63" s="85" t="s">
        <v>6164</v>
      </c>
      <c r="G63" s="85" t="s">
        <v>6935</v>
      </c>
      <c r="H63" s="85" t="s">
        <v>6344</v>
      </c>
      <c r="I63" s="66" t="s">
        <v>6315</v>
      </c>
      <c r="J63" s="66" t="s">
        <v>2002</v>
      </c>
      <c r="K63" s="85">
        <v>446</v>
      </c>
      <c r="L63" s="85">
        <v>30170</v>
      </c>
    </row>
    <row r="64" spans="1:12">
      <c r="A64" s="85" t="s">
        <v>6296</v>
      </c>
      <c r="B64" s="85" t="s">
        <v>6297</v>
      </c>
      <c r="C64" s="85" t="s">
        <v>6118</v>
      </c>
      <c r="D64" s="66" t="s">
        <v>2325</v>
      </c>
      <c r="E64" s="85" t="s">
        <v>6509</v>
      </c>
      <c r="F64" s="85" t="s">
        <v>6156</v>
      </c>
      <c r="G64" s="85" t="s">
        <v>6936</v>
      </c>
      <c r="H64" s="85" t="s">
        <v>6325</v>
      </c>
      <c r="I64" s="66" t="s">
        <v>6349</v>
      </c>
      <c r="J64" s="66" t="s">
        <v>6702</v>
      </c>
      <c r="K64" s="85">
        <v>567</v>
      </c>
      <c r="L64" s="85">
        <v>30056</v>
      </c>
    </row>
    <row r="65" spans="1:12">
      <c r="A65" s="85" t="s">
        <v>6412</v>
      </c>
      <c r="B65" s="85" t="s">
        <v>6413</v>
      </c>
      <c r="C65" s="85" t="s">
        <v>6118</v>
      </c>
      <c r="D65" s="66" t="s">
        <v>2325</v>
      </c>
      <c r="E65" s="85" t="s">
        <v>6587</v>
      </c>
      <c r="F65" s="85" t="s">
        <v>587</v>
      </c>
      <c r="G65" s="85" t="s">
        <v>6937</v>
      </c>
      <c r="H65" s="85" t="s">
        <v>6374</v>
      </c>
      <c r="I65" s="66" t="s">
        <v>6131</v>
      </c>
      <c r="J65" s="66" t="s">
        <v>6709</v>
      </c>
      <c r="K65" s="85">
        <v>1334</v>
      </c>
      <c r="L65" s="85">
        <v>29125</v>
      </c>
    </row>
    <row r="66" spans="1:12">
      <c r="A66" s="85" t="s">
        <v>6345</v>
      </c>
      <c r="B66" s="85" t="s">
        <v>6346</v>
      </c>
      <c r="C66" s="85" t="s">
        <v>6118</v>
      </c>
      <c r="D66" s="66" t="s">
        <v>2325</v>
      </c>
      <c r="E66" s="85" t="s">
        <v>6372</v>
      </c>
      <c r="F66" s="85" t="s">
        <v>721</v>
      </c>
      <c r="G66" s="85" t="s">
        <v>6938</v>
      </c>
      <c r="H66" s="85" t="s">
        <v>6374</v>
      </c>
      <c r="I66" s="66" t="s">
        <v>6192</v>
      </c>
      <c r="J66" s="66" t="s">
        <v>6815</v>
      </c>
      <c r="K66" s="85">
        <v>1368</v>
      </c>
      <c r="L66" s="85">
        <v>28967</v>
      </c>
    </row>
    <row r="67" spans="1:12">
      <c r="A67" s="85" t="s">
        <v>6744</v>
      </c>
      <c r="B67" s="85" t="s">
        <v>6745</v>
      </c>
      <c r="C67" s="85" t="s">
        <v>6118</v>
      </c>
      <c r="D67" s="66" t="s">
        <v>2325</v>
      </c>
      <c r="E67" s="85" t="s">
        <v>6142</v>
      </c>
      <c r="F67" s="85" t="s">
        <v>6258</v>
      </c>
      <c r="G67" s="85" t="s">
        <v>6939</v>
      </c>
      <c r="H67" s="85" t="s">
        <v>6713</v>
      </c>
      <c r="I67" s="66" t="s">
        <v>6466</v>
      </c>
      <c r="J67" s="66" t="s">
        <v>6940</v>
      </c>
      <c r="K67" s="85">
        <v>339</v>
      </c>
      <c r="L67" s="85">
        <v>30166</v>
      </c>
    </row>
    <row r="68" spans="1:12">
      <c r="A68" s="85" t="s">
        <v>6559</v>
      </c>
      <c r="B68" s="85" t="s">
        <v>6560</v>
      </c>
      <c r="C68" s="85" t="s">
        <v>6399</v>
      </c>
      <c r="D68" s="66" t="s">
        <v>2325</v>
      </c>
      <c r="E68" s="85" t="s">
        <v>582</v>
      </c>
      <c r="F68" s="85" t="s">
        <v>6156</v>
      </c>
      <c r="G68" s="85" t="s">
        <v>6941</v>
      </c>
      <c r="H68" s="85" t="s">
        <v>6666</v>
      </c>
      <c r="I68" s="66" t="s">
        <v>6431</v>
      </c>
      <c r="J68" s="66" t="s">
        <v>6942</v>
      </c>
      <c r="K68" s="85">
        <v>517</v>
      </c>
      <c r="L68" s="85">
        <v>29306</v>
      </c>
    </row>
    <row r="69" spans="1:12">
      <c r="A69" s="85" t="s">
        <v>6778</v>
      </c>
      <c r="B69" s="85" t="s">
        <v>6779</v>
      </c>
      <c r="C69" s="85" t="s">
        <v>6462</v>
      </c>
      <c r="D69" s="66" t="s">
        <v>2325</v>
      </c>
      <c r="E69" s="85" t="s">
        <v>6142</v>
      </c>
      <c r="F69" s="85" t="s">
        <v>6164</v>
      </c>
      <c r="G69" s="85" t="s">
        <v>6943</v>
      </c>
      <c r="H69" s="85" t="s">
        <v>6713</v>
      </c>
      <c r="I69" s="66" t="s">
        <v>6453</v>
      </c>
      <c r="J69" s="66" t="s">
        <v>6944</v>
      </c>
      <c r="K69" s="85">
        <v>396</v>
      </c>
      <c r="L69" s="85">
        <v>30201</v>
      </c>
    </row>
    <row r="70" spans="1:12">
      <c r="A70" s="85" t="s">
        <v>6569</v>
      </c>
      <c r="B70" s="85" t="s">
        <v>6570</v>
      </c>
      <c r="C70" s="85" t="s">
        <v>6395</v>
      </c>
      <c r="D70" s="66" t="s">
        <v>2325</v>
      </c>
      <c r="E70" s="85" t="s">
        <v>587</v>
      </c>
      <c r="F70" s="85" t="s">
        <v>6182</v>
      </c>
      <c r="G70" s="85" t="s">
        <v>6945</v>
      </c>
      <c r="H70" s="85" t="s">
        <v>6934</v>
      </c>
      <c r="I70" s="66" t="s">
        <v>6422</v>
      </c>
      <c r="J70" s="66" t="s">
        <v>6946</v>
      </c>
      <c r="K70" s="85">
        <v>777</v>
      </c>
      <c r="L70" s="85">
        <v>29781</v>
      </c>
    </row>
    <row r="71" spans="1:12">
      <c r="A71" s="85" t="s">
        <v>6404</v>
      </c>
      <c r="B71" s="85" t="s">
        <v>6405</v>
      </c>
      <c r="C71" s="85" t="s">
        <v>6163</v>
      </c>
      <c r="D71" s="66" t="s">
        <v>2325</v>
      </c>
      <c r="E71" s="85" t="s">
        <v>575</v>
      </c>
      <c r="F71" s="85" t="s">
        <v>582</v>
      </c>
      <c r="G71" s="85" t="s">
        <v>6947</v>
      </c>
      <c r="H71" s="85" t="s">
        <v>6717</v>
      </c>
      <c r="I71" s="66" t="s">
        <v>6364</v>
      </c>
      <c r="J71" s="66" t="s">
        <v>6948</v>
      </c>
      <c r="K71" s="85">
        <v>925</v>
      </c>
      <c r="L71" s="85">
        <v>29704</v>
      </c>
    </row>
    <row r="72" spans="1:12">
      <c r="A72" s="85" t="s">
        <v>6517</v>
      </c>
      <c r="B72" s="85" t="s">
        <v>6518</v>
      </c>
      <c r="C72" s="85" t="s">
        <v>6141</v>
      </c>
      <c r="D72" s="66" t="s">
        <v>2325</v>
      </c>
      <c r="E72" s="85" t="s">
        <v>6509</v>
      </c>
      <c r="F72" s="85" t="s">
        <v>6142</v>
      </c>
      <c r="G72" s="85" t="s">
        <v>6949</v>
      </c>
      <c r="H72" s="85" t="s">
        <v>6325</v>
      </c>
      <c r="I72" s="66" t="s">
        <v>2016</v>
      </c>
      <c r="J72" s="66" t="s">
        <v>6751</v>
      </c>
      <c r="K72" s="85">
        <v>634</v>
      </c>
      <c r="L72" s="85">
        <v>29922</v>
      </c>
    </row>
    <row r="73" spans="1:12">
      <c r="A73" s="85" t="s">
        <v>6732</v>
      </c>
      <c r="B73" s="85" t="s">
        <v>6733</v>
      </c>
      <c r="C73" s="85" t="s">
        <v>6267</v>
      </c>
      <c r="D73" s="66" t="s">
        <v>2325</v>
      </c>
      <c r="E73" s="85" t="s">
        <v>6535</v>
      </c>
      <c r="F73" s="85" t="s">
        <v>6203</v>
      </c>
      <c r="G73" s="85" t="s">
        <v>6950</v>
      </c>
      <c r="H73" s="85" t="s">
        <v>6408</v>
      </c>
      <c r="I73" s="66" t="s">
        <v>6270</v>
      </c>
      <c r="J73" s="66" t="s">
        <v>6672</v>
      </c>
      <c r="K73" s="85">
        <v>445</v>
      </c>
      <c r="L73" s="85">
        <v>29952</v>
      </c>
    </row>
    <row r="74" spans="1:12">
      <c r="A74" s="85" t="s">
        <v>6642</v>
      </c>
      <c r="B74" s="85" t="s">
        <v>6643</v>
      </c>
      <c r="C74" s="85" t="s">
        <v>6309</v>
      </c>
      <c r="D74" s="66" t="s">
        <v>2325</v>
      </c>
      <c r="E74" s="85" t="s">
        <v>6535</v>
      </c>
      <c r="F74" s="85" t="s">
        <v>6203</v>
      </c>
      <c r="G74" s="85" t="s">
        <v>6951</v>
      </c>
      <c r="H74" s="85" t="s">
        <v>6408</v>
      </c>
      <c r="I74" s="66" t="s">
        <v>6279</v>
      </c>
      <c r="J74" s="66" t="s">
        <v>6672</v>
      </c>
      <c r="K74" s="85">
        <v>461</v>
      </c>
      <c r="L74" s="85">
        <v>30166</v>
      </c>
    </row>
    <row r="75" spans="1:12">
      <c r="A75" s="85" t="s">
        <v>6317</v>
      </c>
      <c r="B75" s="85" t="s">
        <v>6318</v>
      </c>
      <c r="C75" s="85" t="s">
        <v>6201</v>
      </c>
      <c r="D75" s="66" t="s">
        <v>2325</v>
      </c>
      <c r="E75" s="85" t="s">
        <v>6918</v>
      </c>
      <c r="F75" s="85" t="s">
        <v>656</v>
      </c>
      <c r="G75" s="85" t="s">
        <v>6952</v>
      </c>
      <c r="H75" s="85" t="s">
        <v>6306</v>
      </c>
      <c r="I75" s="66" t="s">
        <v>6953</v>
      </c>
      <c r="J75" s="66" t="s">
        <v>6796</v>
      </c>
      <c r="K75" s="85">
        <v>2395</v>
      </c>
      <c r="L75" s="85">
        <v>28242</v>
      </c>
    </row>
    <row r="76" spans="1:12">
      <c r="A76" s="85" t="s">
        <v>6480</v>
      </c>
      <c r="B76" s="85" t="s">
        <v>6481</v>
      </c>
      <c r="C76" s="85" t="s">
        <v>6110</v>
      </c>
      <c r="D76" s="66" t="s">
        <v>2325</v>
      </c>
      <c r="E76" s="85" t="s">
        <v>6451</v>
      </c>
      <c r="F76" s="85" t="s">
        <v>615</v>
      </c>
      <c r="G76" s="85" t="s">
        <v>6954</v>
      </c>
      <c r="H76" s="85" t="s">
        <v>6295</v>
      </c>
      <c r="I76" s="66" t="s">
        <v>6206</v>
      </c>
      <c r="J76" s="66" t="s">
        <v>6815</v>
      </c>
      <c r="K76" s="85">
        <v>875</v>
      </c>
      <c r="L76" s="85">
        <v>29760</v>
      </c>
    </row>
    <row r="77" spans="1:12">
      <c r="A77" s="85" t="s">
        <v>6738</v>
      </c>
      <c r="B77" s="85" t="s">
        <v>6739</v>
      </c>
      <c r="C77" s="85" t="s">
        <v>6389</v>
      </c>
      <c r="D77" s="66" t="s">
        <v>2325</v>
      </c>
      <c r="E77" s="85" t="s">
        <v>6182</v>
      </c>
      <c r="F77" s="85" t="s">
        <v>6203</v>
      </c>
      <c r="G77" s="85" t="s">
        <v>6955</v>
      </c>
      <c r="H77" s="85" t="s">
        <v>6766</v>
      </c>
      <c r="I77" s="66" t="s">
        <v>6403</v>
      </c>
      <c r="J77" s="66" t="s">
        <v>6956</v>
      </c>
      <c r="K77" s="85">
        <v>476</v>
      </c>
      <c r="L77" s="85">
        <v>30096</v>
      </c>
    </row>
    <row r="78" spans="1:12">
      <c r="A78" s="85" t="s">
        <v>6357</v>
      </c>
      <c r="B78" s="85" t="s">
        <v>6358</v>
      </c>
      <c r="C78" s="85" t="s">
        <v>6110</v>
      </c>
      <c r="D78" s="66" t="s">
        <v>2325</v>
      </c>
      <c r="E78" s="85" t="s">
        <v>6601</v>
      </c>
      <c r="F78" s="85" t="s">
        <v>6164</v>
      </c>
      <c r="G78" s="85" t="s">
        <v>6957</v>
      </c>
      <c r="H78" s="85" t="s">
        <v>6375</v>
      </c>
      <c r="I78" s="66" t="s">
        <v>6300</v>
      </c>
      <c r="J78" s="66" t="s">
        <v>6672</v>
      </c>
      <c r="K78" s="85">
        <v>397</v>
      </c>
      <c r="L78" s="85">
        <v>30049</v>
      </c>
    </row>
    <row r="79" spans="1:12">
      <c r="A79" s="85" t="s">
        <v>6351</v>
      </c>
      <c r="B79" s="85" t="s">
        <v>6352</v>
      </c>
      <c r="C79" s="85" t="s">
        <v>6118</v>
      </c>
      <c r="D79" s="66" t="s">
        <v>2325</v>
      </c>
      <c r="E79" s="85" t="s">
        <v>6400</v>
      </c>
      <c r="F79" s="85" t="s">
        <v>610</v>
      </c>
      <c r="G79" s="85" t="s">
        <v>6958</v>
      </c>
      <c r="H79" s="85" t="s">
        <v>6350</v>
      </c>
      <c r="I79" s="66" t="s">
        <v>6198</v>
      </c>
      <c r="J79" s="66" t="s">
        <v>6766</v>
      </c>
      <c r="K79" s="85">
        <v>1190</v>
      </c>
      <c r="L79" s="85">
        <v>29108</v>
      </c>
    </row>
    <row r="80" spans="1:12">
      <c r="A80" s="85" t="s">
        <v>6326</v>
      </c>
      <c r="B80" s="85" t="s">
        <v>6327</v>
      </c>
      <c r="C80" s="85" t="s">
        <v>6201</v>
      </c>
      <c r="D80" s="66" t="s">
        <v>2325</v>
      </c>
      <c r="E80" s="85" t="s">
        <v>6472</v>
      </c>
      <c r="F80" s="85" t="s">
        <v>739</v>
      </c>
      <c r="G80" s="85" t="s">
        <v>6959</v>
      </c>
      <c r="H80" s="85" t="s">
        <v>6248</v>
      </c>
      <c r="I80" s="66" t="s">
        <v>6264</v>
      </c>
      <c r="J80" s="66" t="s">
        <v>6572</v>
      </c>
      <c r="K80" s="85">
        <v>1719</v>
      </c>
      <c r="L80" s="85">
        <v>28918</v>
      </c>
    </row>
    <row r="81" spans="1:12">
      <c r="A81" s="85" t="s">
        <v>6457</v>
      </c>
      <c r="B81" s="85" t="s">
        <v>6458</v>
      </c>
      <c r="C81" s="85" t="s">
        <v>6118</v>
      </c>
      <c r="D81" s="66" t="s">
        <v>2325</v>
      </c>
      <c r="E81" s="85" t="s">
        <v>6540</v>
      </c>
      <c r="F81" s="85" t="s">
        <v>6156</v>
      </c>
      <c r="G81" s="85" t="s">
        <v>6960</v>
      </c>
      <c r="H81" s="85" t="s">
        <v>6542</v>
      </c>
      <c r="I81" s="66" t="s">
        <v>6315</v>
      </c>
      <c r="J81" s="66" t="s">
        <v>6721</v>
      </c>
      <c r="K81" s="85">
        <v>520</v>
      </c>
      <c r="L81" s="85">
        <v>29818</v>
      </c>
    </row>
    <row r="82" spans="1:12">
      <c r="A82" s="85" t="s">
        <v>6490</v>
      </c>
      <c r="B82" s="85" t="s">
        <v>6491</v>
      </c>
      <c r="C82" s="85" t="s">
        <v>6118</v>
      </c>
      <c r="D82" s="66" t="s">
        <v>2325</v>
      </c>
      <c r="E82" s="85" t="s">
        <v>6540</v>
      </c>
      <c r="F82" s="85" t="s">
        <v>6156</v>
      </c>
      <c r="G82" s="85" t="s">
        <v>6961</v>
      </c>
      <c r="H82" s="85" t="s">
        <v>6542</v>
      </c>
      <c r="I82" s="66" t="s">
        <v>6223</v>
      </c>
      <c r="J82" s="66" t="s">
        <v>6709</v>
      </c>
      <c r="K82" s="85">
        <v>558</v>
      </c>
      <c r="L82" s="85">
        <v>29673</v>
      </c>
    </row>
    <row r="83" spans="1:12">
      <c r="A83" s="85" t="s">
        <v>6370</v>
      </c>
      <c r="B83" s="85" t="s">
        <v>6371</v>
      </c>
      <c r="C83" s="85" t="s">
        <v>6201</v>
      </c>
      <c r="D83" s="66" t="s">
        <v>2325</v>
      </c>
      <c r="E83" s="85" t="s">
        <v>6601</v>
      </c>
      <c r="F83" s="85" t="s">
        <v>6156</v>
      </c>
      <c r="G83" s="85" t="s">
        <v>6962</v>
      </c>
      <c r="H83" s="85" t="s">
        <v>6375</v>
      </c>
      <c r="I83" s="66" t="s">
        <v>6279</v>
      </c>
      <c r="J83" s="66" t="s">
        <v>6709</v>
      </c>
      <c r="K83" s="85">
        <v>527</v>
      </c>
      <c r="L83" s="85">
        <v>30098</v>
      </c>
    </row>
    <row r="84" spans="1:12">
      <c r="A84" s="85" t="s">
        <v>6741</v>
      </c>
      <c r="B84" s="85" t="s">
        <v>6742</v>
      </c>
      <c r="C84" s="85" t="s">
        <v>6110</v>
      </c>
      <c r="D84" s="66" t="s">
        <v>2325</v>
      </c>
      <c r="E84" s="85" t="s">
        <v>6583</v>
      </c>
      <c r="F84" s="85" t="s">
        <v>6203</v>
      </c>
      <c r="G84" s="85" t="s">
        <v>6963</v>
      </c>
      <c r="H84" s="85" t="s">
        <v>6439</v>
      </c>
      <c r="I84" s="66" t="s">
        <v>6363</v>
      </c>
      <c r="J84" s="66" t="s">
        <v>6721</v>
      </c>
      <c r="K84" s="85">
        <v>447</v>
      </c>
      <c r="L84" s="85">
        <v>30011</v>
      </c>
    </row>
    <row r="85" spans="1:12">
      <c r="A85" s="85" t="s">
        <v>6477</v>
      </c>
      <c r="B85" s="85" t="s">
        <v>6478</v>
      </c>
      <c r="C85" s="85" t="s">
        <v>6118</v>
      </c>
      <c r="D85" s="66" t="s">
        <v>2325</v>
      </c>
      <c r="E85" s="85" t="s">
        <v>6400</v>
      </c>
      <c r="F85" s="85" t="s">
        <v>721</v>
      </c>
      <c r="G85" s="85" t="s">
        <v>6964</v>
      </c>
      <c r="H85" s="85" t="s">
        <v>6350</v>
      </c>
      <c r="I85" s="66" t="s">
        <v>6356</v>
      </c>
      <c r="J85" s="66" t="s">
        <v>6796</v>
      </c>
      <c r="K85" s="85">
        <v>1402</v>
      </c>
      <c r="L85" s="85">
        <v>29182</v>
      </c>
    </row>
    <row r="86" spans="1:12">
      <c r="A86" s="85" t="s">
        <v>6530</v>
      </c>
      <c r="B86" s="85" t="s">
        <v>6531</v>
      </c>
      <c r="C86" s="85" t="s">
        <v>6118</v>
      </c>
      <c r="D86" s="66" t="s">
        <v>2325</v>
      </c>
      <c r="E86" s="85" t="s">
        <v>6509</v>
      </c>
      <c r="F86" s="85" t="s">
        <v>582</v>
      </c>
      <c r="G86" s="85" t="s">
        <v>6965</v>
      </c>
      <c r="H86" s="85" t="s">
        <v>6325</v>
      </c>
      <c r="I86" s="66" t="s">
        <v>6231</v>
      </c>
      <c r="J86" s="66" t="s">
        <v>6766</v>
      </c>
      <c r="K86" s="85">
        <v>888</v>
      </c>
      <c r="L86" s="85">
        <v>29251</v>
      </c>
    </row>
    <row r="87" spans="1:12">
      <c r="A87" s="85" t="s">
        <v>6273</v>
      </c>
      <c r="B87" s="85" t="s">
        <v>6274</v>
      </c>
      <c r="C87" s="85" t="s">
        <v>6141</v>
      </c>
      <c r="D87" s="66" t="s">
        <v>2325</v>
      </c>
      <c r="E87" s="85" t="s">
        <v>6472</v>
      </c>
      <c r="F87" s="85" t="s">
        <v>598</v>
      </c>
      <c r="G87" s="85" t="s">
        <v>6966</v>
      </c>
      <c r="H87" s="85" t="s">
        <v>6248</v>
      </c>
      <c r="I87" s="66" t="s">
        <v>6380</v>
      </c>
      <c r="J87" s="66" t="s">
        <v>6907</v>
      </c>
      <c r="K87" s="85">
        <v>2085</v>
      </c>
      <c r="L87" s="85">
        <v>28398</v>
      </c>
    </row>
    <row r="88" spans="1:12">
      <c r="A88" s="85" t="s">
        <v>6393</v>
      </c>
      <c r="B88" s="85" t="s">
        <v>6394</v>
      </c>
      <c r="C88" s="85" t="s">
        <v>6395</v>
      </c>
      <c r="D88" s="66" t="s">
        <v>2325</v>
      </c>
      <c r="E88" s="85" t="s">
        <v>6472</v>
      </c>
      <c r="F88" s="85" t="s">
        <v>598</v>
      </c>
      <c r="G88" s="85" t="s">
        <v>6967</v>
      </c>
      <c r="H88" s="85" t="s">
        <v>6248</v>
      </c>
      <c r="I88" s="66" t="s">
        <v>6873</v>
      </c>
      <c r="J88" s="66" t="s">
        <v>6907</v>
      </c>
      <c r="K88" s="85">
        <v>2112</v>
      </c>
      <c r="L88" s="85">
        <v>28517</v>
      </c>
    </row>
    <row r="89" spans="1:12">
      <c r="A89" s="85" t="s">
        <v>6748</v>
      </c>
      <c r="B89" s="85" t="s">
        <v>6749</v>
      </c>
      <c r="C89" s="85" t="s">
        <v>6309</v>
      </c>
      <c r="D89" s="66" t="s">
        <v>2325</v>
      </c>
      <c r="E89" s="85" t="s">
        <v>6156</v>
      </c>
      <c r="F89" s="85" t="s">
        <v>6156</v>
      </c>
      <c r="G89" s="85" t="s">
        <v>6968</v>
      </c>
      <c r="H89" s="85" t="s">
        <v>6786</v>
      </c>
      <c r="I89" s="66" t="s">
        <v>6375</v>
      </c>
      <c r="J89" s="66" t="s">
        <v>6969</v>
      </c>
      <c r="K89" s="85">
        <v>593</v>
      </c>
      <c r="L89" s="85">
        <v>30014</v>
      </c>
    </row>
    <row r="90" spans="1:12">
      <c r="A90" s="85" t="s">
        <v>6603</v>
      </c>
      <c r="B90" s="85" t="s">
        <v>6604</v>
      </c>
      <c r="C90" s="85" t="s">
        <v>6163</v>
      </c>
      <c r="D90" s="66" t="s">
        <v>2325</v>
      </c>
      <c r="E90" s="85" t="s">
        <v>6203</v>
      </c>
      <c r="F90" s="85" t="s">
        <v>6203</v>
      </c>
      <c r="G90" s="85" t="s">
        <v>6970</v>
      </c>
      <c r="H90" s="85" t="s">
        <v>6815</v>
      </c>
      <c r="I90" s="66" t="s">
        <v>6439</v>
      </c>
      <c r="J90" s="66" t="s">
        <v>6944</v>
      </c>
      <c r="K90" s="85">
        <v>476</v>
      </c>
      <c r="L90" s="85">
        <v>30153</v>
      </c>
    </row>
    <row r="91" spans="1:12">
      <c r="A91" s="85" t="s">
        <v>6397</v>
      </c>
      <c r="B91" s="85" t="s">
        <v>6398</v>
      </c>
      <c r="C91" s="85" t="s">
        <v>6399</v>
      </c>
      <c r="D91" s="66" t="s">
        <v>2325</v>
      </c>
      <c r="E91" s="85" t="s">
        <v>6627</v>
      </c>
      <c r="F91" s="85" t="s">
        <v>6258</v>
      </c>
      <c r="G91" s="85" t="s">
        <v>6971</v>
      </c>
      <c r="H91" s="85" t="s">
        <v>6422</v>
      </c>
      <c r="I91" s="66" t="s">
        <v>6288</v>
      </c>
      <c r="J91" s="66" t="s">
        <v>6721</v>
      </c>
      <c r="K91" s="85">
        <v>374</v>
      </c>
      <c r="L91" s="85">
        <v>30253</v>
      </c>
    </row>
    <row r="92" spans="1:12">
      <c r="A92" s="85" t="s">
        <v>6826</v>
      </c>
      <c r="B92" s="85" t="s">
        <v>6827</v>
      </c>
      <c r="C92" s="85" t="s">
        <v>6399</v>
      </c>
      <c r="D92" s="66" t="s">
        <v>2325</v>
      </c>
      <c r="E92" s="85" t="s">
        <v>615</v>
      </c>
      <c r="F92" s="85" t="s">
        <v>582</v>
      </c>
      <c r="G92" s="85" t="s">
        <v>6972</v>
      </c>
      <c r="H92" s="85" t="s">
        <v>6562</v>
      </c>
      <c r="I92" s="66" t="s">
        <v>6369</v>
      </c>
      <c r="J92" s="66" t="s">
        <v>6908</v>
      </c>
      <c r="K92" s="85">
        <v>815</v>
      </c>
      <c r="L92" s="85">
        <v>28417</v>
      </c>
    </row>
    <row r="93" spans="1:12">
      <c r="A93" s="85" t="s">
        <v>6722</v>
      </c>
      <c r="B93" s="85" t="s">
        <v>6723</v>
      </c>
      <c r="C93" s="85" t="s">
        <v>6163</v>
      </c>
      <c r="D93" s="66" t="s">
        <v>2325</v>
      </c>
      <c r="E93" s="85" t="s">
        <v>6164</v>
      </c>
      <c r="F93" s="85" t="s">
        <v>6164</v>
      </c>
      <c r="G93" s="85" t="s">
        <v>6973</v>
      </c>
      <c r="H93" s="85" t="s">
        <v>6709</v>
      </c>
      <c r="I93" s="66" t="s">
        <v>6439</v>
      </c>
      <c r="J93" s="66" t="s">
        <v>6940</v>
      </c>
      <c r="K93" s="85">
        <v>449</v>
      </c>
      <c r="L93" s="85">
        <v>30130</v>
      </c>
    </row>
    <row r="94" spans="1:12">
      <c r="A94" s="85" t="s">
        <v>6695</v>
      </c>
      <c r="B94" s="85" t="s">
        <v>6696</v>
      </c>
      <c r="C94" s="85" t="s">
        <v>6399</v>
      </c>
      <c r="D94" s="66" t="s">
        <v>2325</v>
      </c>
      <c r="E94" s="85" t="s">
        <v>6693</v>
      </c>
      <c r="F94" s="85" t="s">
        <v>6258</v>
      </c>
      <c r="G94" s="85" t="s">
        <v>6974</v>
      </c>
      <c r="H94" s="85" t="s">
        <v>6403</v>
      </c>
      <c r="I94" s="66" t="s">
        <v>6241</v>
      </c>
      <c r="J94" s="66" t="s">
        <v>6709</v>
      </c>
      <c r="K94" s="85">
        <v>349</v>
      </c>
      <c r="L94" s="85">
        <v>30167</v>
      </c>
    </row>
    <row r="95" spans="1:12">
      <c r="A95" s="85" t="s">
        <v>6526</v>
      </c>
      <c r="B95" s="85" t="s">
        <v>6527</v>
      </c>
      <c r="C95" s="85" t="s">
        <v>6118</v>
      </c>
      <c r="D95" s="66" t="s">
        <v>2325</v>
      </c>
      <c r="E95" s="85" t="s">
        <v>6583</v>
      </c>
      <c r="F95" s="85" t="s">
        <v>6156</v>
      </c>
      <c r="G95" s="85" t="s">
        <v>6975</v>
      </c>
      <c r="H95" s="85" t="s">
        <v>6364</v>
      </c>
      <c r="I95" s="66" t="s">
        <v>6270</v>
      </c>
      <c r="J95" s="66" t="s">
        <v>6713</v>
      </c>
      <c r="K95" s="85">
        <v>568</v>
      </c>
      <c r="L95" s="85">
        <v>30048</v>
      </c>
    </row>
    <row r="96" spans="1:12">
      <c r="A96" s="85" t="s">
        <v>6365</v>
      </c>
      <c r="B96" s="85" t="s">
        <v>6366</v>
      </c>
      <c r="C96" s="85" t="s">
        <v>6367</v>
      </c>
      <c r="D96" s="66" t="s">
        <v>2325</v>
      </c>
      <c r="E96" s="85" t="s">
        <v>6540</v>
      </c>
      <c r="F96" s="85" t="s">
        <v>6182</v>
      </c>
      <c r="G96" s="85" t="s">
        <v>6976</v>
      </c>
      <c r="H96" s="85" t="s">
        <v>6542</v>
      </c>
      <c r="I96" s="66" t="s">
        <v>6349</v>
      </c>
      <c r="J96" s="66" t="s">
        <v>6666</v>
      </c>
      <c r="K96" s="85">
        <v>777</v>
      </c>
      <c r="L96" s="85">
        <v>29822</v>
      </c>
    </row>
    <row r="97" spans="1:12">
      <c r="A97" s="85" t="s">
        <v>6432</v>
      </c>
      <c r="B97" s="85" t="s">
        <v>6433</v>
      </c>
      <c r="C97" s="85" t="s">
        <v>6309</v>
      </c>
      <c r="D97" s="66" t="s">
        <v>2325</v>
      </c>
      <c r="E97" s="85" t="s">
        <v>6492</v>
      </c>
      <c r="F97" s="85" t="s">
        <v>786</v>
      </c>
      <c r="G97" s="85" t="s">
        <v>6977</v>
      </c>
      <c r="H97" s="85" t="s">
        <v>6340</v>
      </c>
      <c r="I97" s="66" t="s">
        <v>6277</v>
      </c>
      <c r="J97" s="66" t="s">
        <v>6773</v>
      </c>
      <c r="K97" s="85">
        <v>1825</v>
      </c>
      <c r="L97" s="85">
        <v>28757</v>
      </c>
    </row>
    <row r="98" spans="1:12">
      <c r="A98" s="85" t="s">
        <v>6307</v>
      </c>
      <c r="B98" s="85" t="s">
        <v>6308</v>
      </c>
      <c r="C98" s="85" t="s">
        <v>6309</v>
      </c>
      <c r="D98" s="66" t="s">
        <v>2325</v>
      </c>
      <c r="E98" s="85" t="s">
        <v>6497</v>
      </c>
      <c r="F98" s="85" t="s">
        <v>587</v>
      </c>
      <c r="G98" s="85" t="s">
        <v>6978</v>
      </c>
      <c r="H98" s="85" t="s">
        <v>6344</v>
      </c>
      <c r="I98" s="66" t="s">
        <v>6224</v>
      </c>
      <c r="J98" s="66" t="s">
        <v>6717</v>
      </c>
      <c r="K98" s="85">
        <v>1290</v>
      </c>
      <c r="L98" s="85">
        <v>29323</v>
      </c>
    </row>
    <row r="99" spans="1:12">
      <c r="A99" s="85" t="s">
        <v>6533</v>
      </c>
      <c r="B99" s="85" t="s">
        <v>6534</v>
      </c>
      <c r="C99" s="85" t="s">
        <v>6163</v>
      </c>
      <c r="D99" s="66" t="s">
        <v>2325</v>
      </c>
      <c r="E99" s="85" t="s">
        <v>6693</v>
      </c>
      <c r="F99" s="85" t="s">
        <v>6164</v>
      </c>
      <c r="G99" s="85" t="s">
        <v>6979</v>
      </c>
      <c r="H99" s="85" t="s">
        <v>6403</v>
      </c>
      <c r="I99" s="66" t="s">
        <v>6288</v>
      </c>
      <c r="J99" s="66" t="s">
        <v>6815</v>
      </c>
      <c r="K99" s="85">
        <v>375</v>
      </c>
      <c r="L99" s="85">
        <v>29930</v>
      </c>
    </row>
    <row r="100" spans="1:12">
      <c r="A100" s="85" t="s">
        <v>6427</v>
      </c>
      <c r="B100" s="85" t="s">
        <v>6428</v>
      </c>
      <c r="C100" s="85" t="s">
        <v>6429</v>
      </c>
      <c r="D100" s="66" t="s">
        <v>2325</v>
      </c>
      <c r="E100" s="85" t="s">
        <v>6693</v>
      </c>
      <c r="F100" s="85" t="s">
        <v>6164</v>
      </c>
      <c r="G100" s="85" t="s">
        <v>6980</v>
      </c>
      <c r="H100" s="85" t="s">
        <v>6403</v>
      </c>
      <c r="I100" s="66" t="s">
        <v>6306</v>
      </c>
      <c r="J100" s="66" t="s">
        <v>6815</v>
      </c>
      <c r="K100" s="85">
        <v>419</v>
      </c>
      <c r="L100" s="85">
        <v>30173</v>
      </c>
    </row>
    <row r="101" spans="1:12">
      <c r="A101" s="85" t="s">
        <v>6816</v>
      </c>
      <c r="B101" s="85" t="s">
        <v>6817</v>
      </c>
      <c r="C101" s="85" t="s">
        <v>6163</v>
      </c>
      <c r="D101" s="66" t="s">
        <v>2325</v>
      </c>
      <c r="E101" s="85" t="s">
        <v>6258</v>
      </c>
      <c r="F101" s="85" t="s">
        <v>6203</v>
      </c>
      <c r="G101" s="85" t="s">
        <v>6981</v>
      </c>
      <c r="H101" s="85" t="s">
        <v>6721</v>
      </c>
      <c r="I101" s="66" t="s">
        <v>6375</v>
      </c>
      <c r="J101" s="66" t="s">
        <v>6940</v>
      </c>
      <c r="K101" s="85">
        <v>467</v>
      </c>
      <c r="L101" s="85">
        <v>30001</v>
      </c>
    </row>
    <row r="102" spans="1:12">
      <c r="A102" s="85" t="s">
        <v>6770</v>
      </c>
      <c r="B102" s="85" t="s">
        <v>6771</v>
      </c>
      <c r="C102" s="85" t="s">
        <v>6399</v>
      </c>
      <c r="D102" s="66" t="s">
        <v>2325</v>
      </c>
      <c r="E102" s="85" t="s">
        <v>598</v>
      </c>
      <c r="F102" s="85" t="s">
        <v>856</v>
      </c>
      <c r="G102" s="85" t="s">
        <v>6982</v>
      </c>
      <c r="H102" s="85" t="s">
        <v>6983</v>
      </c>
      <c r="I102" s="66" t="s">
        <v>6300</v>
      </c>
      <c r="J102" s="66" t="s">
        <v>6984</v>
      </c>
      <c r="K102" s="85">
        <v>3228</v>
      </c>
      <c r="L102" s="85">
        <v>27144</v>
      </c>
    </row>
    <row r="103" spans="1:12">
      <c r="A103" s="85" t="s">
        <v>6606</v>
      </c>
      <c r="B103" s="85" t="s">
        <v>6607</v>
      </c>
      <c r="C103" s="85" t="s">
        <v>6141</v>
      </c>
      <c r="D103" s="66" t="s">
        <v>2325</v>
      </c>
      <c r="E103" s="85" t="s">
        <v>6627</v>
      </c>
      <c r="F103" s="85" t="s">
        <v>6156</v>
      </c>
      <c r="G103" s="85" t="s">
        <v>6985</v>
      </c>
      <c r="H103" s="85" t="s">
        <v>6422</v>
      </c>
      <c r="I103" s="66" t="s">
        <v>6363</v>
      </c>
      <c r="J103" s="66" t="s">
        <v>6766</v>
      </c>
      <c r="K103" s="85">
        <v>533</v>
      </c>
      <c r="L103" s="85">
        <v>30042</v>
      </c>
    </row>
    <row r="104" spans="1:12">
      <c r="A104" s="85" t="s">
        <v>6575</v>
      </c>
      <c r="B104" s="85" t="s">
        <v>6576</v>
      </c>
      <c r="C104" s="85" t="s">
        <v>6429</v>
      </c>
      <c r="D104" s="66" t="s">
        <v>2325</v>
      </c>
      <c r="E104" s="85" t="s">
        <v>6670</v>
      </c>
      <c r="F104" s="85" t="s">
        <v>587</v>
      </c>
      <c r="G104" s="85" t="s">
        <v>6986</v>
      </c>
      <c r="H104" s="85" t="s">
        <v>6369</v>
      </c>
      <c r="I104" s="66" t="s">
        <v>6305</v>
      </c>
      <c r="J104" s="66" t="s">
        <v>6807</v>
      </c>
      <c r="K104" s="85">
        <v>1324</v>
      </c>
      <c r="L104" s="85">
        <v>28978</v>
      </c>
    </row>
    <row r="105" spans="1:12">
      <c r="A105" s="85" t="s">
        <v>6774</v>
      </c>
      <c r="B105" s="85" t="s">
        <v>6775</v>
      </c>
      <c r="C105" s="85" t="s">
        <v>6399</v>
      </c>
      <c r="D105" s="66" t="s">
        <v>2325</v>
      </c>
      <c r="E105" s="85" t="s">
        <v>6203</v>
      </c>
      <c r="F105" s="85" t="s">
        <v>615</v>
      </c>
      <c r="G105" s="85" t="s">
        <v>6987</v>
      </c>
      <c r="H105" s="85" t="s">
        <v>6786</v>
      </c>
      <c r="I105" s="66" t="s">
        <v>6465</v>
      </c>
      <c r="J105" s="66" t="s">
        <v>6988</v>
      </c>
      <c r="K105" s="85">
        <v>845</v>
      </c>
      <c r="L105" s="85">
        <v>29782</v>
      </c>
    </row>
    <row r="106" spans="1:12">
      <c r="A106" s="85" t="s">
        <v>6685</v>
      </c>
      <c r="B106" s="85" t="s">
        <v>6686</v>
      </c>
      <c r="C106" s="85" t="s">
        <v>6395</v>
      </c>
      <c r="D106" s="66" t="s">
        <v>2325</v>
      </c>
      <c r="E106" s="85" t="s">
        <v>6623</v>
      </c>
      <c r="F106" s="85" t="s">
        <v>6182</v>
      </c>
      <c r="G106" s="85" t="s">
        <v>6989</v>
      </c>
      <c r="H106" s="85" t="s">
        <v>6364</v>
      </c>
      <c r="I106" s="66" t="s">
        <v>6223</v>
      </c>
      <c r="J106" s="66" t="s">
        <v>6572</v>
      </c>
      <c r="K106" s="85">
        <v>722</v>
      </c>
      <c r="L106" s="85">
        <v>29634</v>
      </c>
    </row>
    <row r="107" spans="1:12">
      <c r="A107" s="85" t="s">
        <v>6668</v>
      </c>
      <c r="B107" s="85" t="s">
        <v>6669</v>
      </c>
      <c r="C107" s="85" t="s">
        <v>6118</v>
      </c>
      <c r="D107" s="66" t="s">
        <v>2325</v>
      </c>
      <c r="E107" s="85" t="s">
        <v>6670</v>
      </c>
      <c r="F107" s="85" t="s">
        <v>739</v>
      </c>
      <c r="G107" s="85" t="s">
        <v>6990</v>
      </c>
      <c r="H107" s="85" t="s">
        <v>6369</v>
      </c>
      <c r="I107" s="66" t="s">
        <v>6416</v>
      </c>
      <c r="J107" s="66" t="s">
        <v>6991</v>
      </c>
      <c r="K107" s="85">
        <v>1684</v>
      </c>
      <c r="L107" s="85">
        <v>28565</v>
      </c>
    </row>
    <row r="108" spans="1:12">
      <c r="A108" s="85" t="s">
        <v>6440</v>
      </c>
      <c r="B108" s="85" t="s">
        <v>6441</v>
      </c>
      <c r="C108" s="85" t="s">
        <v>6134</v>
      </c>
      <c r="D108" s="66" t="s">
        <v>2325</v>
      </c>
      <c r="E108" s="85" t="s">
        <v>6679</v>
      </c>
      <c r="F108" s="85" t="s">
        <v>6203</v>
      </c>
      <c r="G108" s="85" t="s">
        <v>6992</v>
      </c>
      <c r="H108" s="85" t="s">
        <v>6431</v>
      </c>
      <c r="I108" s="66" t="s">
        <v>6335</v>
      </c>
      <c r="J108" s="66" t="s">
        <v>6562</v>
      </c>
      <c r="K108" s="85">
        <v>497</v>
      </c>
      <c r="L108" s="85">
        <v>29994</v>
      </c>
    </row>
    <row r="109" spans="1:12">
      <c r="A109" s="85" t="s">
        <v>6691</v>
      </c>
      <c r="B109" s="85" t="s">
        <v>6692</v>
      </c>
      <c r="C109" s="85" t="s">
        <v>6201</v>
      </c>
      <c r="D109" s="66" t="s">
        <v>2325</v>
      </c>
      <c r="E109" s="85" t="s">
        <v>6127</v>
      </c>
      <c r="F109" s="85" t="s">
        <v>6142</v>
      </c>
      <c r="G109" s="85" t="s">
        <v>6993</v>
      </c>
      <c r="H109" s="85" t="s">
        <v>6751</v>
      </c>
      <c r="I109" s="66" t="s">
        <v>6325</v>
      </c>
      <c r="J109" s="66" t="s">
        <v>6910</v>
      </c>
      <c r="K109" s="85">
        <v>632</v>
      </c>
      <c r="L109" s="85">
        <v>30005</v>
      </c>
    </row>
    <row r="110" spans="1:12">
      <c r="A110" s="85" t="s">
        <v>6782</v>
      </c>
      <c r="B110" s="85" t="s">
        <v>6783</v>
      </c>
      <c r="C110" s="85" t="s">
        <v>6118</v>
      </c>
      <c r="D110" s="66" t="s">
        <v>2325</v>
      </c>
      <c r="E110" s="85" t="s">
        <v>6360</v>
      </c>
      <c r="F110" s="85" t="s">
        <v>6258</v>
      </c>
      <c r="G110" s="85" t="s">
        <v>6994</v>
      </c>
      <c r="H110" s="85" t="s">
        <v>6655</v>
      </c>
      <c r="I110" s="66" t="s">
        <v>6375</v>
      </c>
      <c r="J110" s="66" t="s">
        <v>6995</v>
      </c>
      <c r="K110" s="85">
        <v>326</v>
      </c>
      <c r="L110" s="85">
        <v>30153</v>
      </c>
    </row>
    <row r="111" spans="1:12">
      <c r="A111" s="85" t="s">
        <v>6656</v>
      </c>
      <c r="B111" s="85" t="s">
        <v>6657</v>
      </c>
      <c r="C111" s="85" t="s">
        <v>6429</v>
      </c>
      <c r="D111" s="66" t="s">
        <v>2325</v>
      </c>
      <c r="E111" s="85" t="s">
        <v>6679</v>
      </c>
      <c r="F111" s="85" t="s">
        <v>6156</v>
      </c>
      <c r="G111" s="85" t="s">
        <v>6996</v>
      </c>
      <c r="H111" s="85" t="s">
        <v>6431</v>
      </c>
      <c r="I111" s="66" t="s">
        <v>6293</v>
      </c>
      <c r="J111" s="66" t="s">
        <v>6666</v>
      </c>
      <c r="K111" s="85">
        <v>533</v>
      </c>
      <c r="L111" s="85">
        <v>30102</v>
      </c>
    </row>
    <row r="112" spans="1:12">
      <c r="A112" s="85" t="s">
        <v>6725</v>
      </c>
      <c r="B112" s="85" t="s">
        <v>6726</v>
      </c>
      <c r="C112" s="85" t="s">
        <v>6367</v>
      </c>
      <c r="D112" s="66" t="s">
        <v>2325</v>
      </c>
      <c r="E112" s="85" t="s">
        <v>6697</v>
      </c>
      <c r="F112" s="85" t="s">
        <v>6258</v>
      </c>
      <c r="G112" s="85" t="s">
        <v>6997</v>
      </c>
      <c r="H112" s="85" t="s">
        <v>6466</v>
      </c>
      <c r="I112" s="66" t="s">
        <v>6374</v>
      </c>
      <c r="J112" s="66" t="s">
        <v>6713</v>
      </c>
      <c r="K112" s="85">
        <v>348</v>
      </c>
      <c r="L112" s="85">
        <v>30070</v>
      </c>
    </row>
    <row r="113" spans="1:12">
      <c r="A113" s="85" t="s">
        <v>6703</v>
      </c>
      <c r="B113" s="85" t="s">
        <v>6704</v>
      </c>
      <c r="C113" s="85" t="s">
        <v>6118</v>
      </c>
      <c r="D113" s="66" t="s">
        <v>2325</v>
      </c>
      <c r="E113" s="85" t="s">
        <v>6245</v>
      </c>
      <c r="F113" s="85" t="s">
        <v>6156</v>
      </c>
      <c r="G113" s="85" t="s">
        <v>6998</v>
      </c>
      <c r="H113" s="85" t="s">
        <v>6672</v>
      </c>
      <c r="I113" s="66" t="s">
        <v>6325</v>
      </c>
      <c r="J113" s="66" t="s">
        <v>6940</v>
      </c>
      <c r="K113" s="85">
        <v>551</v>
      </c>
      <c r="L113" s="85">
        <v>29960</v>
      </c>
    </row>
    <row r="114" spans="1:12">
      <c r="A114" s="85" t="s">
        <v>6565</v>
      </c>
      <c r="B114" s="85" t="s">
        <v>6566</v>
      </c>
      <c r="C114" s="85" t="s">
        <v>6429</v>
      </c>
      <c r="D114" s="66" t="s">
        <v>2325</v>
      </c>
      <c r="E114" s="85" t="s">
        <v>6679</v>
      </c>
      <c r="F114" s="85" t="s">
        <v>6156</v>
      </c>
      <c r="G114" s="85" t="s">
        <v>6999</v>
      </c>
      <c r="H114" s="85" t="s">
        <v>6431</v>
      </c>
      <c r="I114" s="66" t="s">
        <v>6335</v>
      </c>
      <c r="J114" s="66" t="s">
        <v>6666</v>
      </c>
      <c r="K114" s="85">
        <v>524</v>
      </c>
      <c r="L114" s="85">
        <v>29696</v>
      </c>
    </row>
    <row r="115" spans="1:12">
      <c r="A115" s="85" t="s">
        <v>6514</v>
      </c>
      <c r="B115" s="85" t="s">
        <v>6515</v>
      </c>
      <c r="C115" s="85" t="s">
        <v>6399</v>
      </c>
      <c r="D115" s="66" t="s">
        <v>2325</v>
      </c>
      <c r="E115" s="85" t="s">
        <v>6693</v>
      </c>
      <c r="F115" s="85" t="s">
        <v>582</v>
      </c>
      <c r="G115" s="85" t="s">
        <v>7000</v>
      </c>
      <c r="H115" s="85" t="s">
        <v>6403</v>
      </c>
      <c r="I115" s="66" t="s">
        <v>6355</v>
      </c>
      <c r="J115" s="66" t="s">
        <v>6907</v>
      </c>
      <c r="K115" s="85">
        <v>878</v>
      </c>
      <c r="L115" s="85">
        <v>29627</v>
      </c>
    </row>
    <row r="116" spans="1:12">
      <c r="A116" s="85" t="s">
        <v>6612</v>
      </c>
      <c r="B116" s="85" t="s">
        <v>6613</v>
      </c>
      <c r="C116" s="85" t="s">
        <v>6110</v>
      </c>
      <c r="D116" s="66" t="s">
        <v>2325</v>
      </c>
      <c r="E116" s="85" t="s">
        <v>6697</v>
      </c>
      <c r="F116" s="85" t="s">
        <v>6203</v>
      </c>
      <c r="G116" s="85" t="s">
        <v>7001</v>
      </c>
      <c r="H116" s="85" t="s">
        <v>6466</v>
      </c>
      <c r="I116" s="66" t="s">
        <v>6241</v>
      </c>
      <c r="J116" s="66" t="s">
        <v>6562</v>
      </c>
      <c r="K116" s="85">
        <v>455</v>
      </c>
      <c r="L116" s="85">
        <v>30066</v>
      </c>
    </row>
    <row r="117" spans="1:12">
      <c r="A117" s="85" t="s">
        <v>6474</v>
      </c>
      <c r="B117" s="85" t="s">
        <v>6475</v>
      </c>
      <c r="C117" s="85" t="s">
        <v>6118</v>
      </c>
      <c r="D117" s="66" t="s">
        <v>2325</v>
      </c>
      <c r="E117" s="85" t="s">
        <v>6627</v>
      </c>
      <c r="F117" s="85" t="s">
        <v>587</v>
      </c>
      <c r="G117" s="85" t="s">
        <v>7002</v>
      </c>
      <c r="H117" s="85" t="s">
        <v>6422</v>
      </c>
      <c r="I117" s="66" t="s">
        <v>6231</v>
      </c>
      <c r="J117" s="66" t="s">
        <v>6991</v>
      </c>
      <c r="K117" s="85">
        <v>1342</v>
      </c>
      <c r="L117" s="85">
        <v>29233</v>
      </c>
    </row>
    <row r="118" spans="1:12">
      <c r="A118" s="85" t="s">
        <v>6652</v>
      </c>
      <c r="B118" s="85" t="s">
        <v>6653</v>
      </c>
      <c r="C118" s="85" t="s">
        <v>6367</v>
      </c>
      <c r="D118" s="66" t="s">
        <v>2325</v>
      </c>
      <c r="E118" s="85" t="s">
        <v>6535</v>
      </c>
      <c r="F118" s="85" t="s">
        <v>1287</v>
      </c>
      <c r="G118" s="85" t="s">
        <v>7003</v>
      </c>
      <c r="H118" s="85" t="s">
        <v>6408</v>
      </c>
      <c r="I118" s="66" t="s">
        <v>7004</v>
      </c>
      <c r="J118" s="66" t="s">
        <v>6969</v>
      </c>
      <c r="K118" s="85">
        <v>2859</v>
      </c>
      <c r="L118" s="85">
        <v>27558</v>
      </c>
    </row>
    <row r="119" spans="1:12">
      <c r="A119" s="85" t="s">
        <v>6804</v>
      </c>
      <c r="B119" s="85" t="s">
        <v>6805</v>
      </c>
      <c r="C119" s="85" t="s">
        <v>6309</v>
      </c>
      <c r="D119" s="66" t="s">
        <v>2325</v>
      </c>
      <c r="E119" s="85" t="s">
        <v>6127</v>
      </c>
      <c r="F119" s="85" t="s">
        <v>610</v>
      </c>
      <c r="G119" s="85" t="s">
        <v>7005</v>
      </c>
      <c r="H119" s="85" t="s">
        <v>6751</v>
      </c>
      <c r="I119" s="66" t="s">
        <v>6374</v>
      </c>
      <c r="J119" s="66" t="s">
        <v>7006</v>
      </c>
      <c r="K119" s="85">
        <v>1184</v>
      </c>
      <c r="L119" s="85">
        <v>29440</v>
      </c>
    </row>
    <row r="120" spans="1:12">
      <c r="A120" s="85" t="s">
        <v>6621</v>
      </c>
      <c r="B120" s="85" t="s">
        <v>6622</v>
      </c>
      <c r="C120" s="85" t="s">
        <v>6125</v>
      </c>
      <c r="D120" s="66" t="s">
        <v>2325</v>
      </c>
      <c r="E120" s="85" t="s">
        <v>6727</v>
      </c>
      <c r="F120" s="85" t="s">
        <v>6164</v>
      </c>
      <c r="G120" s="85" t="s">
        <v>7007</v>
      </c>
      <c r="H120" s="85" t="s">
        <v>6494</v>
      </c>
      <c r="I120" s="66" t="s">
        <v>6330</v>
      </c>
      <c r="J120" s="66" t="s">
        <v>6562</v>
      </c>
      <c r="K120" s="85">
        <v>409</v>
      </c>
      <c r="L120" s="85">
        <v>30107</v>
      </c>
    </row>
    <row r="121" spans="1:12">
      <c r="A121" s="85" t="s">
        <v>6755</v>
      </c>
      <c r="B121" s="85" t="s">
        <v>6756</v>
      </c>
      <c r="C121" s="85" t="s">
        <v>6462</v>
      </c>
      <c r="D121" s="66" t="s">
        <v>2325</v>
      </c>
      <c r="E121" s="85" t="s">
        <v>6401</v>
      </c>
      <c r="F121" s="85" t="s">
        <v>6203</v>
      </c>
      <c r="G121" s="85" t="s">
        <v>7008</v>
      </c>
      <c r="H121" s="85" t="s">
        <v>2002</v>
      </c>
      <c r="I121" s="66" t="s">
        <v>6325</v>
      </c>
      <c r="J121" s="66" t="s">
        <v>6564</v>
      </c>
      <c r="K121" s="85">
        <v>470</v>
      </c>
      <c r="L121" s="85">
        <v>30141</v>
      </c>
    </row>
    <row r="122" spans="1:12">
      <c r="A122" s="85" t="s">
        <v>6618</v>
      </c>
      <c r="B122" s="85" t="s">
        <v>6619</v>
      </c>
      <c r="C122" s="85" t="s">
        <v>6309</v>
      </c>
      <c r="D122" s="66" t="s">
        <v>2325</v>
      </c>
      <c r="E122" s="85" t="s">
        <v>6221</v>
      </c>
      <c r="F122" s="85" t="s">
        <v>6182</v>
      </c>
      <c r="G122" s="85" t="s">
        <v>7009</v>
      </c>
      <c r="H122" s="85" t="s">
        <v>6702</v>
      </c>
      <c r="I122" s="66" t="s">
        <v>6272</v>
      </c>
      <c r="J122" s="66" t="s">
        <v>7010</v>
      </c>
      <c r="K122" s="85">
        <v>764</v>
      </c>
      <c r="L122" s="85">
        <v>29841</v>
      </c>
    </row>
    <row r="123" spans="1:12">
      <c r="A123" s="85" t="s">
        <v>6629</v>
      </c>
      <c r="B123" s="85" t="s">
        <v>6630</v>
      </c>
      <c r="C123" s="85" t="s">
        <v>6395</v>
      </c>
      <c r="D123" s="66" t="s">
        <v>2325</v>
      </c>
      <c r="E123" s="85" t="s">
        <v>6221</v>
      </c>
      <c r="F123" s="85" t="s">
        <v>6182</v>
      </c>
      <c r="G123" s="85" t="s">
        <v>7011</v>
      </c>
      <c r="H123" s="85" t="s">
        <v>6702</v>
      </c>
      <c r="I123" s="66" t="s">
        <v>6272</v>
      </c>
      <c r="J123" s="66" t="s">
        <v>7010</v>
      </c>
      <c r="K123" s="85">
        <v>763</v>
      </c>
      <c r="L123" s="85">
        <v>29855</v>
      </c>
    </row>
    <row r="124" spans="1:12">
      <c r="A124" s="85" t="s">
        <v>6688</v>
      </c>
      <c r="B124" s="85" t="s">
        <v>6689</v>
      </c>
      <c r="C124" s="85" t="s">
        <v>6163</v>
      </c>
      <c r="D124" s="66" t="s">
        <v>2325</v>
      </c>
      <c r="E124" s="85" t="s">
        <v>6221</v>
      </c>
      <c r="F124" s="85" t="s">
        <v>615</v>
      </c>
      <c r="G124" s="85" t="s">
        <v>7012</v>
      </c>
      <c r="H124" s="85" t="s">
        <v>6702</v>
      </c>
      <c r="I124" s="66" t="s">
        <v>6362</v>
      </c>
      <c r="J124" s="66" t="s">
        <v>6956</v>
      </c>
      <c r="K124" s="85">
        <v>822</v>
      </c>
      <c r="L124" s="85">
        <v>29732</v>
      </c>
    </row>
    <row r="125" spans="1:12">
      <c r="A125" s="85" t="s">
        <v>6752</v>
      </c>
      <c r="B125" s="85" t="s">
        <v>6753</v>
      </c>
      <c r="C125" s="85" t="s">
        <v>6399</v>
      </c>
      <c r="D125" s="66" t="s">
        <v>2325</v>
      </c>
      <c r="E125" s="85" t="s">
        <v>6156</v>
      </c>
      <c r="F125" s="85" t="s">
        <v>1555</v>
      </c>
      <c r="G125" s="85" t="s">
        <v>7013</v>
      </c>
      <c r="H125" s="85" t="s">
        <v>6786</v>
      </c>
      <c r="I125" s="66" t="s">
        <v>6355</v>
      </c>
      <c r="J125" s="66" t="s">
        <v>7014</v>
      </c>
      <c r="K125" s="85">
        <v>2722</v>
      </c>
      <c r="L125" s="85">
        <v>27792</v>
      </c>
    </row>
    <row r="126" spans="1:12">
      <c r="A126" s="85" t="s">
        <v>6625</v>
      </c>
      <c r="B126" s="85" t="s">
        <v>6626</v>
      </c>
      <c r="C126" s="85" t="s">
        <v>6134</v>
      </c>
      <c r="D126" s="66" t="s">
        <v>2325</v>
      </c>
      <c r="E126" s="85" t="s">
        <v>6776</v>
      </c>
      <c r="F126" s="85" t="s">
        <v>6164</v>
      </c>
      <c r="G126" s="85" t="s">
        <v>7015</v>
      </c>
      <c r="H126" s="85" t="s">
        <v>6651</v>
      </c>
      <c r="I126" s="66" t="s">
        <v>6369</v>
      </c>
      <c r="J126" s="66" t="s">
        <v>6995</v>
      </c>
      <c r="K126" s="85">
        <v>368</v>
      </c>
      <c r="L126" s="85">
        <v>29967</v>
      </c>
    </row>
    <row r="127" spans="1:12">
      <c r="A127" s="85" t="s">
        <v>6595</v>
      </c>
      <c r="B127" s="85" t="s">
        <v>6596</v>
      </c>
      <c r="C127" s="85" t="s">
        <v>6110</v>
      </c>
      <c r="D127" s="66" t="s">
        <v>2325</v>
      </c>
      <c r="E127" s="85" t="s">
        <v>6360</v>
      </c>
      <c r="F127" s="85" t="s">
        <v>6182</v>
      </c>
      <c r="G127" s="85" t="s">
        <v>7016</v>
      </c>
      <c r="H127" s="85" t="s">
        <v>6702</v>
      </c>
      <c r="I127" s="66" t="s">
        <v>6272</v>
      </c>
      <c r="J127" s="66" t="s">
        <v>6910</v>
      </c>
      <c r="K127" s="85">
        <v>758</v>
      </c>
      <c r="L127" s="85">
        <v>29870</v>
      </c>
    </row>
    <row r="128" spans="1:12">
      <c r="A128" s="85" t="s">
        <v>6706</v>
      </c>
      <c r="B128" s="85" t="s">
        <v>6707</v>
      </c>
      <c r="C128" s="85" t="s">
        <v>6395</v>
      </c>
      <c r="D128" s="66" t="s">
        <v>2325</v>
      </c>
      <c r="E128" s="85" t="s">
        <v>6127</v>
      </c>
      <c r="F128" s="85" t="s">
        <v>575</v>
      </c>
      <c r="G128" s="85" t="s">
        <v>7017</v>
      </c>
      <c r="H128" s="85" t="s">
        <v>6751</v>
      </c>
      <c r="I128" s="66" t="s">
        <v>6306</v>
      </c>
      <c r="J128" s="66" t="s">
        <v>7018</v>
      </c>
      <c r="K128" s="85">
        <v>1550</v>
      </c>
      <c r="L128" s="85">
        <v>29085</v>
      </c>
    </row>
    <row r="129" spans="1:12">
      <c r="A129" s="85" t="s">
        <v>6599</v>
      </c>
      <c r="B129" s="85" t="s">
        <v>6600</v>
      </c>
      <c r="C129" s="85" t="s">
        <v>6141</v>
      </c>
      <c r="D129" s="66" t="s">
        <v>2325</v>
      </c>
      <c r="E129" s="85" t="s">
        <v>6776</v>
      </c>
      <c r="F129" s="85" t="s">
        <v>6164</v>
      </c>
      <c r="G129" s="85" t="s">
        <v>7019</v>
      </c>
      <c r="H129" s="85" t="s">
        <v>6651</v>
      </c>
      <c r="I129" s="66" t="s">
        <v>6325</v>
      </c>
      <c r="J129" s="66" t="s">
        <v>6991</v>
      </c>
      <c r="K129" s="85">
        <v>427</v>
      </c>
      <c r="L129" s="85">
        <v>30126</v>
      </c>
    </row>
    <row r="130" spans="1:12">
      <c r="A130" s="85" t="s">
        <v>6381</v>
      </c>
      <c r="B130" s="85" t="s">
        <v>6382</v>
      </c>
      <c r="C130" s="85" t="s">
        <v>6118</v>
      </c>
      <c r="D130" s="66" t="s">
        <v>2325</v>
      </c>
      <c r="E130" s="85" t="s">
        <v>6623</v>
      </c>
      <c r="F130" s="85" t="s">
        <v>1287</v>
      </c>
      <c r="G130" s="85" t="s">
        <v>7020</v>
      </c>
      <c r="H130" s="85" t="s">
        <v>6364</v>
      </c>
      <c r="I130" s="66" t="s">
        <v>6217</v>
      </c>
      <c r="J130" s="66" t="s">
        <v>6667</v>
      </c>
      <c r="K130" s="85">
        <v>2504</v>
      </c>
      <c r="L130" s="85">
        <v>27631</v>
      </c>
    </row>
    <row r="131" spans="1:12">
      <c r="A131" s="85" t="s">
        <v>6710</v>
      </c>
      <c r="B131" s="85" t="s">
        <v>6711</v>
      </c>
      <c r="C131" s="85" t="s">
        <v>6399</v>
      </c>
      <c r="D131" s="66" t="s">
        <v>2325</v>
      </c>
      <c r="E131" s="85" t="s">
        <v>6164</v>
      </c>
      <c r="F131" s="85" t="s">
        <v>656</v>
      </c>
      <c r="G131" s="85" t="s">
        <v>7021</v>
      </c>
      <c r="H131" s="85" t="s">
        <v>6709</v>
      </c>
      <c r="I131" s="66" t="s">
        <v>6223</v>
      </c>
      <c r="J131" s="66" t="s">
        <v>7022</v>
      </c>
      <c r="K131" s="85">
        <v>2436</v>
      </c>
      <c r="L131" s="85">
        <v>28158</v>
      </c>
    </row>
    <row r="132" spans="1:12">
      <c r="A132" s="85" t="s">
        <v>6615</v>
      </c>
      <c r="B132" s="85" t="s">
        <v>6616</v>
      </c>
      <c r="C132" s="85" t="s">
        <v>6110</v>
      </c>
      <c r="D132" s="66" t="s">
        <v>2325</v>
      </c>
      <c r="E132" s="85" t="s">
        <v>6727</v>
      </c>
      <c r="F132" s="85" t="s">
        <v>6156</v>
      </c>
      <c r="G132" s="85" t="s">
        <v>7023</v>
      </c>
      <c r="H132" s="85" t="s">
        <v>6494</v>
      </c>
      <c r="I132" s="66" t="s">
        <v>6288</v>
      </c>
      <c r="J132" s="66" t="s">
        <v>6684</v>
      </c>
      <c r="K132" s="85">
        <v>549</v>
      </c>
      <c r="L132" s="85">
        <v>29914</v>
      </c>
    </row>
    <row r="133" spans="1:12">
      <c r="A133" s="85" t="s">
        <v>6767</v>
      </c>
      <c r="B133" s="85" t="s">
        <v>6768</v>
      </c>
      <c r="C133" s="85" t="s">
        <v>6399</v>
      </c>
      <c r="D133" s="66" t="s">
        <v>2325</v>
      </c>
      <c r="E133" s="85" t="s">
        <v>6776</v>
      </c>
      <c r="F133" s="85" t="s">
        <v>6156</v>
      </c>
      <c r="G133" s="85" t="s">
        <v>7024</v>
      </c>
      <c r="H133" s="85" t="s">
        <v>6651</v>
      </c>
      <c r="I133" s="66" t="s">
        <v>6340</v>
      </c>
      <c r="J133" s="66" t="s">
        <v>7025</v>
      </c>
      <c r="K133" s="85">
        <v>496</v>
      </c>
      <c r="L133" s="85">
        <v>28389</v>
      </c>
    </row>
    <row r="134" spans="1:12">
      <c r="A134" s="85" t="s">
        <v>6556</v>
      </c>
      <c r="B134" s="85" t="s">
        <v>6557</v>
      </c>
      <c r="C134" s="85" t="s">
        <v>6462</v>
      </c>
      <c r="D134" s="66" t="s">
        <v>2325</v>
      </c>
      <c r="E134" s="85" t="s">
        <v>6727</v>
      </c>
      <c r="F134" s="85" t="s">
        <v>615</v>
      </c>
      <c r="G134" s="85" t="s">
        <v>7026</v>
      </c>
      <c r="H134" s="85" t="s">
        <v>6494</v>
      </c>
      <c r="I134" s="66" t="s">
        <v>6270</v>
      </c>
      <c r="J134" s="66" t="s">
        <v>6995</v>
      </c>
      <c r="K134" s="85">
        <v>855</v>
      </c>
      <c r="L134" s="85">
        <v>29782</v>
      </c>
    </row>
    <row r="135" spans="1:12">
      <c r="A135" s="85" t="s">
        <v>6585</v>
      </c>
      <c r="B135" s="85" t="s">
        <v>6586</v>
      </c>
      <c r="C135" s="85" t="s">
        <v>6367</v>
      </c>
      <c r="D135" s="66" t="s">
        <v>2325</v>
      </c>
      <c r="E135" s="85" t="s">
        <v>6679</v>
      </c>
      <c r="F135" s="85" t="s">
        <v>598</v>
      </c>
      <c r="G135" s="85" t="s">
        <v>7027</v>
      </c>
      <c r="H135" s="85" t="s">
        <v>6431</v>
      </c>
      <c r="I135" s="66" t="s">
        <v>6305</v>
      </c>
      <c r="J135" s="66" t="s">
        <v>6969</v>
      </c>
      <c r="K135" s="85">
        <v>2044</v>
      </c>
      <c r="L135" s="85">
        <v>28143</v>
      </c>
    </row>
    <row r="136" spans="1:12">
      <c r="A136" s="85" t="s">
        <v>6830</v>
      </c>
      <c r="B136" s="85" t="s">
        <v>6831</v>
      </c>
      <c r="C136" s="85" t="s">
        <v>6399</v>
      </c>
      <c r="D136" s="66" t="s">
        <v>2325</v>
      </c>
      <c r="E136" s="85" t="s">
        <v>6761</v>
      </c>
      <c r="F136" s="85" t="s">
        <v>6203</v>
      </c>
      <c r="G136" s="85" t="s">
        <v>7028</v>
      </c>
      <c r="H136" s="85" t="s">
        <v>6529</v>
      </c>
      <c r="I136" s="66" t="s">
        <v>6330</v>
      </c>
      <c r="J136" s="66" t="s">
        <v>6934</v>
      </c>
      <c r="K136" s="85">
        <v>472</v>
      </c>
      <c r="L136" s="85">
        <v>30033</v>
      </c>
    </row>
    <row r="137" spans="1:12">
      <c r="A137" s="85" t="s">
        <v>6511</v>
      </c>
      <c r="B137" s="85" t="s">
        <v>6512</v>
      </c>
      <c r="C137" s="85" t="s">
        <v>6110</v>
      </c>
      <c r="D137" s="66" t="s">
        <v>2325</v>
      </c>
      <c r="E137" s="85" t="s">
        <v>6761</v>
      </c>
      <c r="F137" s="85" t="s">
        <v>6156</v>
      </c>
      <c r="G137" s="85" t="s">
        <v>7029</v>
      </c>
      <c r="H137" s="85" t="s">
        <v>6529</v>
      </c>
      <c r="I137" s="66" t="s">
        <v>6241</v>
      </c>
      <c r="J137" s="66" t="s">
        <v>6717</v>
      </c>
      <c r="K137" s="85">
        <v>562</v>
      </c>
      <c r="L137" s="85">
        <v>30075</v>
      </c>
    </row>
    <row r="138" spans="1:12">
      <c r="A138" s="85" t="s">
        <v>6812</v>
      </c>
      <c r="B138" s="85" t="s">
        <v>6813</v>
      </c>
      <c r="C138" s="85" t="s">
        <v>6110</v>
      </c>
      <c r="D138" s="66" t="s">
        <v>2325</v>
      </c>
      <c r="E138" s="85" t="s">
        <v>6761</v>
      </c>
      <c r="F138" s="85" t="s">
        <v>6164</v>
      </c>
      <c r="G138" s="85" t="s">
        <v>7030</v>
      </c>
      <c r="H138" s="85" t="s">
        <v>6529</v>
      </c>
      <c r="I138" s="66" t="s">
        <v>6225</v>
      </c>
      <c r="J138" s="66" t="s">
        <v>6796</v>
      </c>
      <c r="K138" s="85">
        <v>436</v>
      </c>
      <c r="L138" s="85">
        <v>30153</v>
      </c>
    </row>
    <row r="139" spans="1:12">
      <c r="A139" s="85" t="s">
        <v>6793</v>
      </c>
      <c r="B139" s="85" t="s">
        <v>6794</v>
      </c>
      <c r="C139" s="85" t="s">
        <v>6110</v>
      </c>
      <c r="D139" s="66" t="s">
        <v>2325</v>
      </c>
      <c r="E139" s="85" t="s">
        <v>6697</v>
      </c>
      <c r="F139" s="85" t="s">
        <v>575</v>
      </c>
      <c r="G139" s="85" t="s">
        <v>7031</v>
      </c>
      <c r="H139" s="85" t="s">
        <v>6466</v>
      </c>
      <c r="I139" s="66" t="s">
        <v>1374</v>
      </c>
      <c r="J139" s="66" t="s">
        <v>6944</v>
      </c>
      <c r="K139" s="85">
        <v>1537</v>
      </c>
      <c r="L139" s="85">
        <v>28788</v>
      </c>
    </row>
    <row r="140" spans="1:12">
      <c r="A140" s="85" t="s">
        <v>6486</v>
      </c>
      <c r="B140" s="85" t="s">
        <v>6487</v>
      </c>
      <c r="C140" s="85" t="s">
        <v>6267</v>
      </c>
      <c r="D140" s="66" t="s">
        <v>2325</v>
      </c>
      <c r="E140" s="85" t="s">
        <v>6401</v>
      </c>
      <c r="F140" s="85" t="s">
        <v>662</v>
      </c>
      <c r="G140" s="85" t="s">
        <v>7032</v>
      </c>
      <c r="H140" s="85" t="s">
        <v>2002</v>
      </c>
      <c r="I140" s="66" t="s">
        <v>6261</v>
      </c>
      <c r="J140" s="66" t="s">
        <v>6932</v>
      </c>
      <c r="K140" s="85">
        <v>1022</v>
      </c>
      <c r="L140" s="85">
        <v>29544</v>
      </c>
    </row>
    <row r="141" spans="1:12">
      <c r="A141" s="85" t="s">
        <v>6645</v>
      </c>
      <c r="B141" s="85" t="s">
        <v>6646</v>
      </c>
      <c r="C141" s="85" t="s">
        <v>6309</v>
      </c>
      <c r="D141" s="66" t="s">
        <v>2325</v>
      </c>
      <c r="E141" s="85" t="s">
        <v>6757</v>
      </c>
      <c r="F141" s="85" t="s">
        <v>6156</v>
      </c>
      <c r="G141" s="85" t="s">
        <v>7033</v>
      </c>
      <c r="H141" s="85" t="s">
        <v>6659</v>
      </c>
      <c r="I141" s="66" t="s">
        <v>6350</v>
      </c>
      <c r="J141" s="66" t="s">
        <v>7034</v>
      </c>
      <c r="K141" s="85">
        <v>550</v>
      </c>
      <c r="L141" s="85">
        <v>30074</v>
      </c>
    </row>
    <row r="142" spans="1:12">
      <c r="A142" s="85" t="s">
        <v>6632</v>
      </c>
      <c r="B142" s="85" t="s">
        <v>6633</v>
      </c>
      <c r="C142" s="85" t="s">
        <v>6110</v>
      </c>
      <c r="D142" s="66" t="s">
        <v>2325</v>
      </c>
      <c r="E142" s="85" t="s">
        <v>6727</v>
      </c>
      <c r="F142" s="85" t="s">
        <v>610</v>
      </c>
      <c r="G142" s="85" t="s">
        <v>7035</v>
      </c>
      <c r="H142" s="85" t="s">
        <v>6494</v>
      </c>
      <c r="I142" s="66" t="s">
        <v>6392</v>
      </c>
      <c r="J142" s="66" t="s">
        <v>7036</v>
      </c>
      <c r="K142" s="85">
        <v>1248</v>
      </c>
      <c r="L142" s="85">
        <v>29215</v>
      </c>
    </row>
    <row r="143" spans="1:12">
      <c r="A143" s="85" t="s">
        <v>6550</v>
      </c>
      <c r="B143" s="85" t="s">
        <v>6551</v>
      </c>
      <c r="C143" s="85" t="s">
        <v>6118</v>
      </c>
      <c r="D143" s="66" t="s">
        <v>2325</v>
      </c>
      <c r="E143" s="85" t="s">
        <v>6776</v>
      </c>
      <c r="F143" s="85" t="s">
        <v>662</v>
      </c>
      <c r="G143" s="85" t="s">
        <v>7037</v>
      </c>
      <c r="H143" s="85" t="s">
        <v>6651</v>
      </c>
      <c r="I143" s="66" t="s">
        <v>6241</v>
      </c>
      <c r="J143" s="66" t="s">
        <v>6969</v>
      </c>
      <c r="K143" s="85">
        <v>1023</v>
      </c>
      <c r="L143" s="85">
        <v>29537</v>
      </c>
    </row>
    <row r="144" spans="1:12">
      <c r="A144" s="85" t="s">
        <v>6523</v>
      </c>
      <c r="B144" s="85" t="s">
        <v>6524</v>
      </c>
      <c r="C144" s="85" t="s">
        <v>6267</v>
      </c>
      <c r="D144" s="66" t="s">
        <v>2325</v>
      </c>
      <c r="E144" s="85" t="s">
        <v>6761</v>
      </c>
      <c r="F144" s="85" t="s">
        <v>6142</v>
      </c>
      <c r="G144" s="85" t="s">
        <v>7038</v>
      </c>
      <c r="H144" s="85" t="s">
        <v>6529</v>
      </c>
      <c r="I144" s="66" t="s">
        <v>6306</v>
      </c>
      <c r="J144" s="66" t="s">
        <v>6983</v>
      </c>
      <c r="K144" s="85">
        <v>681</v>
      </c>
      <c r="L144" s="85">
        <v>29919</v>
      </c>
    </row>
    <row r="145" spans="1:12">
      <c r="A145" s="85" t="s">
        <v>6718</v>
      </c>
      <c r="B145" s="85" t="s">
        <v>6719</v>
      </c>
      <c r="C145" s="85" t="s">
        <v>6134</v>
      </c>
      <c r="D145" s="66" t="s">
        <v>2325</v>
      </c>
      <c r="E145" s="85" t="s">
        <v>6746</v>
      </c>
      <c r="F145" s="85" t="s">
        <v>662</v>
      </c>
      <c r="G145" s="85" t="s">
        <v>7039</v>
      </c>
      <c r="H145" s="85" t="s">
        <v>6499</v>
      </c>
      <c r="I145" s="66" t="s">
        <v>6223</v>
      </c>
      <c r="J145" s="66" t="s">
        <v>7025</v>
      </c>
      <c r="K145" s="85">
        <v>1103</v>
      </c>
      <c r="L145" s="85">
        <v>29289</v>
      </c>
    </row>
    <row r="146" spans="1:12">
      <c r="A146" s="85" t="s">
        <v>6609</v>
      </c>
      <c r="B146" s="85" t="s">
        <v>6610</v>
      </c>
      <c r="C146" s="85" t="s">
        <v>6110</v>
      </c>
      <c r="D146" s="66" t="s">
        <v>2325</v>
      </c>
      <c r="E146" s="85" t="s">
        <v>6757</v>
      </c>
      <c r="F146" s="85" t="s">
        <v>6156</v>
      </c>
      <c r="G146" s="85" t="s">
        <v>7040</v>
      </c>
      <c r="H146" s="85" t="s">
        <v>6659</v>
      </c>
      <c r="I146" s="66" t="s">
        <v>6272</v>
      </c>
      <c r="J146" s="66" t="s">
        <v>6564</v>
      </c>
      <c r="K146" s="85">
        <v>590</v>
      </c>
      <c r="L146" s="85">
        <v>30035</v>
      </c>
    </row>
    <row r="147" spans="1:12">
      <c r="A147" s="85" t="s">
        <v>6677</v>
      </c>
      <c r="B147" s="85" t="s">
        <v>6678</v>
      </c>
      <c r="C147" s="85" t="s">
        <v>6110</v>
      </c>
      <c r="D147" s="66" t="s">
        <v>2325</v>
      </c>
      <c r="E147" s="85" t="s">
        <v>6780</v>
      </c>
      <c r="F147" s="85" t="s">
        <v>6156</v>
      </c>
      <c r="G147" s="85" t="s">
        <v>7041</v>
      </c>
      <c r="H147" s="85" t="s">
        <v>6537</v>
      </c>
      <c r="I147" s="66" t="s">
        <v>6330</v>
      </c>
      <c r="J147" s="66" t="s">
        <v>6717</v>
      </c>
      <c r="K147" s="85">
        <v>520</v>
      </c>
      <c r="L147" s="85">
        <v>29722</v>
      </c>
    </row>
    <row r="148" spans="1:12">
      <c r="A148" s="85" t="s">
        <v>6735</v>
      </c>
      <c r="B148" s="85" t="s">
        <v>6736</v>
      </c>
      <c r="C148" s="85" t="s">
        <v>6118</v>
      </c>
      <c r="D148" s="66" t="s">
        <v>2325</v>
      </c>
      <c r="E148" s="85" t="s">
        <v>6780</v>
      </c>
      <c r="F148" s="85" t="s">
        <v>6203</v>
      </c>
      <c r="G148" s="85" t="s">
        <v>7042</v>
      </c>
      <c r="H148" s="85" t="s">
        <v>6537</v>
      </c>
      <c r="I148" s="66" t="s">
        <v>6374</v>
      </c>
      <c r="J148" s="66" t="s">
        <v>6717</v>
      </c>
      <c r="K148" s="85">
        <v>476</v>
      </c>
      <c r="L148" s="85">
        <v>29729</v>
      </c>
    </row>
    <row r="149" spans="1:12">
      <c r="A149" s="85" t="s">
        <v>6699</v>
      </c>
      <c r="B149" s="85" t="s">
        <v>6700</v>
      </c>
      <c r="C149" s="85" t="s">
        <v>6118</v>
      </c>
      <c r="D149" s="66" t="s">
        <v>2325</v>
      </c>
      <c r="E149" s="85" t="s">
        <v>6780</v>
      </c>
      <c r="F149" s="85" t="s">
        <v>6203</v>
      </c>
      <c r="G149" s="85" t="s">
        <v>7043</v>
      </c>
      <c r="H149" s="85" t="s">
        <v>6537</v>
      </c>
      <c r="I149" s="66" t="s">
        <v>6225</v>
      </c>
      <c r="J149" s="66" t="s">
        <v>6684</v>
      </c>
      <c r="K149" s="85">
        <v>437</v>
      </c>
      <c r="L149" s="85">
        <v>29681</v>
      </c>
    </row>
    <row r="150" spans="1:12">
      <c r="A150" s="85" t="s">
        <v>6636</v>
      </c>
      <c r="B150" s="85" t="s">
        <v>6637</v>
      </c>
      <c r="C150" s="85" t="s">
        <v>6399</v>
      </c>
      <c r="D150" s="66" t="s">
        <v>2325</v>
      </c>
      <c r="E150" s="85" t="s">
        <v>6761</v>
      </c>
      <c r="F150" s="85" t="s">
        <v>662</v>
      </c>
      <c r="G150" s="85" t="s">
        <v>7044</v>
      </c>
      <c r="H150" s="85" t="s">
        <v>6529</v>
      </c>
      <c r="I150" s="66" t="s">
        <v>6270</v>
      </c>
      <c r="J150" s="66" t="s">
        <v>6564</v>
      </c>
      <c r="K150" s="85">
        <v>964</v>
      </c>
      <c r="L150" s="85">
        <v>28893</v>
      </c>
    </row>
    <row r="151" spans="1:12">
      <c r="A151" s="85" t="s">
        <v>6500</v>
      </c>
      <c r="B151" s="85" t="s">
        <v>6501</v>
      </c>
      <c r="C151" s="85" t="s">
        <v>6367</v>
      </c>
      <c r="D151" s="66" t="s">
        <v>2325</v>
      </c>
      <c r="E151" s="85" t="s">
        <v>6784</v>
      </c>
      <c r="F151" s="85" t="s">
        <v>6142</v>
      </c>
      <c r="G151" s="85" t="s">
        <v>7045</v>
      </c>
      <c r="H151" s="85" t="s">
        <v>6635</v>
      </c>
      <c r="I151" s="66" t="s">
        <v>6248</v>
      </c>
      <c r="J151" s="66" t="s">
        <v>7036</v>
      </c>
      <c r="K151" s="85">
        <v>703</v>
      </c>
      <c r="L151" s="85">
        <v>29827</v>
      </c>
    </row>
    <row r="152" spans="1:12">
      <c r="A152" s="85" t="s">
        <v>6553</v>
      </c>
      <c r="B152" s="85" t="s">
        <v>6554</v>
      </c>
      <c r="C152" s="85" t="s">
        <v>6118</v>
      </c>
      <c r="D152" s="66" t="s">
        <v>2325</v>
      </c>
      <c r="E152" s="85" t="s">
        <v>6784</v>
      </c>
      <c r="F152" s="85" t="s">
        <v>6182</v>
      </c>
      <c r="G152" s="85" t="s">
        <v>7046</v>
      </c>
      <c r="H152" s="85" t="s">
        <v>6635</v>
      </c>
      <c r="I152" s="66" t="s">
        <v>6225</v>
      </c>
      <c r="J152" s="66" t="s">
        <v>7036</v>
      </c>
      <c r="K152" s="85">
        <v>712</v>
      </c>
      <c r="L152" s="85">
        <v>29823</v>
      </c>
    </row>
    <row r="153" spans="1:12">
      <c r="A153" s="85" t="s">
        <v>6546</v>
      </c>
      <c r="B153" s="85" t="s">
        <v>6547</v>
      </c>
      <c r="C153" s="85" t="s">
        <v>6201</v>
      </c>
      <c r="D153" s="66" t="s">
        <v>2325</v>
      </c>
      <c r="E153" s="85" t="s">
        <v>7047</v>
      </c>
      <c r="F153" s="85" t="s">
        <v>6258</v>
      </c>
      <c r="G153" s="85" t="s">
        <v>7048</v>
      </c>
      <c r="H153" s="85" t="s">
        <v>6563</v>
      </c>
      <c r="I153" s="66" t="s">
        <v>6465</v>
      </c>
      <c r="J153" s="66" t="s">
        <v>6907</v>
      </c>
      <c r="K153" s="85">
        <v>369</v>
      </c>
      <c r="L153" s="85">
        <v>30268</v>
      </c>
    </row>
    <row r="154" spans="1:12">
      <c r="A154" s="85" t="s">
        <v>6790</v>
      </c>
      <c r="B154" s="85" t="s">
        <v>6791</v>
      </c>
      <c r="C154" s="85" t="s">
        <v>6462</v>
      </c>
      <c r="D154" s="66" t="s">
        <v>2325</v>
      </c>
      <c r="E154" s="85" t="s">
        <v>7047</v>
      </c>
      <c r="F154" s="85" t="s">
        <v>6164</v>
      </c>
      <c r="G154" s="85" t="s">
        <v>7049</v>
      </c>
      <c r="H154" s="85" t="s">
        <v>6563</v>
      </c>
      <c r="I154" s="66" t="s">
        <v>6340</v>
      </c>
      <c r="J154" s="66" t="s">
        <v>6983</v>
      </c>
      <c r="K154" s="85">
        <v>432</v>
      </c>
      <c r="L154" s="85">
        <v>30198</v>
      </c>
    </row>
    <row r="155" spans="1:12">
      <c r="A155" s="85" t="s">
        <v>6639</v>
      </c>
      <c r="B155" s="85" t="s">
        <v>6640</v>
      </c>
      <c r="C155" s="85" t="s">
        <v>6118</v>
      </c>
      <c r="D155" s="66" t="s">
        <v>2325</v>
      </c>
      <c r="E155" s="85" t="s">
        <v>7047</v>
      </c>
      <c r="F155" s="85" t="s">
        <v>6156</v>
      </c>
      <c r="G155" s="85" t="s">
        <v>7050</v>
      </c>
      <c r="H155" s="85" t="s">
        <v>6563</v>
      </c>
      <c r="I155" s="66" t="s">
        <v>6421</v>
      </c>
      <c r="J155" s="66" t="s">
        <v>7034</v>
      </c>
      <c r="K155" s="85">
        <v>599</v>
      </c>
      <c r="L155" s="85">
        <v>30015</v>
      </c>
    </row>
    <row r="156" spans="1:12">
      <c r="A156" s="85" t="s">
        <v>6801</v>
      </c>
      <c r="B156" s="85" t="s">
        <v>6802</v>
      </c>
      <c r="C156" s="85" t="s">
        <v>6389</v>
      </c>
      <c r="D156" s="66" t="s">
        <v>2325</v>
      </c>
      <c r="E156" s="85" t="s">
        <v>6799</v>
      </c>
      <c r="F156" s="85" t="s">
        <v>6164</v>
      </c>
      <c r="G156" s="85" t="s">
        <v>7051</v>
      </c>
      <c r="H156" s="85" t="s">
        <v>6549</v>
      </c>
      <c r="I156" s="66" t="s">
        <v>6272</v>
      </c>
      <c r="J156" s="66" t="s">
        <v>6934</v>
      </c>
      <c r="K156" s="85">
        <v>379</v>
      </c>
      <c r="L156" s="85">
        <v>30184</v>
      </c>
    </row>
    <row r="157" spans="1:12">
      <c r="A157" s="85" t="s">
        <v>6589</v>
      </c>
      <c r="B157" s="85" t="s">
        <v>6590</v>
      </c>
      <c r="C157" s="85" t="s">
        <v>6118</v>
      </c>
      <c r="D157" s="66" t="s">
        <v>2325</v>
      </c>
      <c r="E157" s="85" t="s">
        <v>6799</v>
      </c>
      <c r="F157" s="85" t="s">
        <v>6142</v>
      </c>
      <c r="G157" s="85" t="s">
        <v>7052</v>
      </c>
      <c r="H157" s="85" t="s">
        <v>6549</v>
      </c>
      <c r="I157" s="66" t="s">
        <v>6330</v>
      </c>
      <c r="J157" s="66" t="s">
        <v>6773</v>
      </c>
      <c r="K157" s="85">
        <v>599</v>
      </c>
      <c r="L157" s="85">
        <v>29909</v>
      </c>
    </row>
    <row r="158" spans="1:12">
      <c r="A158" s="85" t="s">
        <v>6520</v>
      </c>
      <c r="B158" s="85" t="s">
        <v>6521</v>
      </c>
      <c r="C158" s="85" t="s">
        <v>6389</v>
      </c>
      <c r="D158" s="66" t="s">
        <v>2325</v>
      </c>
      <c r="E158" s="85" t="s">
        <v>6784</v>
      </c>
      <c r="F158" s="85" t="s">
        <v>786</v>
      </c>
      <c r="G158" s="85" t="s">
        <v>7053</v>
      </c>
      <c r="H158" s="85" t="s">
        <v>6635</v>
      </c>
      <c r="I158" s="66" t="s">
        <v>6392</v>
      </c>
      <c r="J158" s="66" t="s">
        <v>6946</v>
      </c>
      <c r="K158" s="85">
        <v>1869</v>
      </c>
      <c r="L158" s="85">
        <v>28246</v>
      </c>
    </row>
    <row r="159" spans="1:12">
      <c r="A159" s="85" t="s">
        <v>6787</v>
      </c>
      <c r="B159" s="85" t="s">
        <v>6788</v>
      </c>
      <c r="C159" s="85" t="s">
        <v>6309</v>
      </c>
      <c r="D159" s="66" t="s">
        <v>2325</v>
      </c>
      <c r="E159" s="85" t="s">
        <v>7047</v>
      </c>
      <c r="F159" s="85" t="s">
        <v>582</v>
      </c>
      <c r="G159" s="85" t="s">
        <v>7054</v>
      </c>
      <c r="H159" s="85" t="s">
        <v>6563</v>
      </c>
      <c r="I159" s="66" t="s">
        <v>6288</v>
      </c>
      <c r="J159" s="66" t="s">
        <v>6944</v>
      </c>
      <c r="K159" s="85">
        <v>955</v>
      </c>
      <c r="L159" s="85">
        <v>29658</v>
      </c>
    </row>
    <row r="160" spans="1:12">
      <c r="A160" s="85" t="s">
        <v>6763</v>
      </c>
      <c r="B160" s="85" t="s">
        <v>6764</v>
      </c>
      <c r="C160" s="85" t="s">
        <v>6118</v>
      </c>
      <c r="D160" s="66" t="s">
        <v>2325</v>
      </c>
      <c r="E160" s="85" t="s">
        <v>6784</v>
      </c>
      <c r="F160" s="85" t="s">
        <v>610</v>
      </c>
      <c r="G160" s="85" t="s">
        <v>7055</v>
      </c>
      <c r="H160" s="85" t="s">
        <v>6635</v>
      </c>
      <c r="I160" s="66" t="s">
        <v>6293</v>
      </c>
      <c r="J160" s="66" t="s">
        <v>6956</v>
      </c>
      <c r="K160" s="85">
        <v>1125</v>
      </c>
      <c r="L160" s="85">
        <v>29423</v>
      </c>
    </row>
    <row r="161" spans="1:12">
      <c r="A161" s="85" t="s">
        <v>6470</v>
      </c>
      <c r="B161" s="85" t="s">
        <v>6471</v>
      </c>
      <c r="C161" s="85" t="s">
        <v>6395</v>
      </c>
      <c r="D161" s="66" t="s">
        <v>2325</v>
      </c>
      <c r="E161" s="85" t="s">
        <v>7047</v>
      </c>
      <c r="F161" s="85" t="s">
        <v>6182</v>
      </c>
      <c r="G161" s="85" t="s">
        <v>7056</v>
      </c>
      <c r="H161" s="85" t="s">
        <v>6563</v>
      </c>
      <c r="I161" s="66" t="s">
        <v>6330</v>
      </c>
      <c r="J161" s="66" t="s">
        <v>7036</v>
      </c>
      <c r="K161" s="85">
        <v>779</v>
      </c>
      <c r="L161" s="85">
        <v>29858</v>
      </c>
    </row>
    <row r="162" spans="1:12">
      <c r="A162" s="85" t="s">
        <v>6648</v>
      </c>
      <c r="B162" s="85" t="s">
        <v>6649</v>
      </c>
      <c r="C162" s="85" t="s">
        <v>6309</v>
      </c>
      <c r="D162" s="66" t="s">
        <v>2325</v>
      </c>
      <c r="E162" s="85" t="s">
        <v>6780</v>
      </c>
      <c r="F162" s="85" t="s">
        <v>739</v>
      </c>
      <c r="G162" s="85" t="s">
        <v>7057</v>
      </c>
      <c r="H162" s="85" t="s">
        <v>6537</v>
      </c>
      <c r="I162" s="66" t="s">
        <v>7058</v>
      </c>
      <c r="J162" s="66" t="s">
        <v>6667</v>
      </c>
      <c r="K162" s="85">
        <v>1749</v>
      </c>
      <c r="L162" s="85">
        <v>28844</v>
      </c>
    </row>
    <row r="163" spans="1:12">
      <c r="A163" s="85" t="s">
        <v>6729</v>
      </c>
      <c r="B163" s="85" t="s">
        <v>6730</v>
      </c>
      <c r="C163" s="85" t="s">
        <v>6110</v>
      </c>
      <c r="D163" s="66" t="s">
        <v>2325</v>
      </c>
      <c r="E163" s="85" t="s">
        <v>6810</v>
      </c>
      <c r="F163" s="85" t="s">
        <v>6203</v>
      </c>
      <c r="G163" s="85" t="s">
        <v>7059</v>
      </c>
      <c r="H163" s="85" t="s">
        <v>6568</v>
      </c>
      <c r="I163" s="66" t="s">
        <v>6421</v>
      </c>
      <c r="J163" s="66" t="s">
        <v>6907</v>
      </c>
      <c r="K163" s="85">
        <v>454</v>
      </c>
      <c r="L163" s="85">
        <v>29812</v>
      </c>
    </row>
    <row r="164" spans="1:12">
      <c r="A164" s="85" t="s">
        <v>6660</v>
      </c>
      <c r="B164" s="85" t="s">
        <v>6661</v>
      </c>
      <c r="C164" s="85" t="s">
        <v>6367</v>
      </c>
      <c r="D164" s="66" t="s">
        <v>2325</v>
      </c>
      <c r="E164" s="85" t="s">
        <v>6821</v>
      </c>
      <c r="F164" s="85" t="s">
        <v>6182</v>
      </c>
      <c r="G164" s="85" t="s">
        <v>7060</v>
      </c>
      <c r="H164" s="85" t="s">
        <v>6573</v>
      </c>
      <c r="I164" s="66" t="s">
        <v>6330</v>
      </c>
      <c r="J164" s="66" t="s">
        <v>6564</v>
      </c>
      <c r="K164" s="85">
        <v>745</v>
      </c>
      <c r="L164" s="85">
        <v>29871</v>
      </c>
    </row>
    <row r="165" spans="1:12">
      <c r="A165" s="85" t="s">
        <v>6673</v>
      </c>
      <c r="B165" s="85" t="s">
        <v>6674</v>
      </c>
      <c r="C165" s="85" t="s">
        <v>6118</v>
      </c>
      <c r="D165" s="66" t="s">
        <v>2325</v>
      </c>
      <c r="E165" s="85" t="s">
        <v>6810</v>
      </c>
      <c r="F165" s="85" t="s">
        <v>6258</v>
      </c>
      <c r="G165" s="85" t="s">
        <v>7061</v>
      </c>
      <c r="H165" s="85" t="s">
        <v>6568</v>
      </c>
      <c r="I165" s="66" t="s">
        <v>6340</v>
      </c>
      <c r="J165" s="66" t="s">
        <v>6934</v>
      </c>
      <c r="K165" s="85">
        <v>334</v>
      </c>
      <c r="L165" s="85">
        <v>29798</v>
      </c>
    </row>
    <row r="166" spans="1:12">
      <c r="A166" s="85" t="s">
        <v>6823</v>
      </c>
      <c r="B166" s="85" t="s">
        <v>6824</v>
      </c>
      <c r="C166" s="85" t="s">
        <v>6367</v>
      </c>
      <c r="D166" s="66" t="s">
        <v>2325</v>
      </c>
      <c r="E166" s="85" t="s">
        <v>6810</v>
      </c>
      <c r="F166" s="85" t="s">
        <v>6156</v>
      </c>
      <c r="G166" s="85" t="s">
        <v>7062</v>
      </c>
      <c r="H166" s="85" t="s">
        <v>6568</v>
      </c>
      <c r="I166" s="66" t="s">
        <v>6225</v>
      </c>
      <c r="J166" s="66" t="s">
        <v>6983</v>
      </c>
      <c r="K166" s="85">
        <v>557</v>
      </c>
      <c r="L166" s="85">
        <v>29937</v>
      </c>
    </row>
    <row r="167" spans="1:12">
      <c r="A167" s="85" t="s">
        <v>6446</v>
      </c>
      <c r="B167" s="85" t="s">
        <v>6447</v>
      </c>
      <c r="C167" s="85" t="s">
        <v>6163</v>
      </c>
      <c r="D167" s="66" t="s">
        <v>2325</v>
      </c>
      <c r="E167" s="85" t="s">
        <v>6821</v>
      </c>
      <c r="F167" s="85" t="s">
        <v>610</v>
      </c>
      <c r="G167" s="85" t="s">
        <v>5817</v>
      </c>
      <c r="H167" s="85" t="s">
        <v>6573</v>
      </c>
      <c r="I167" s="66" t="s">
        <v>6363</v>
      </c>
      <c r="J167" s="66" t="s">
        <v>7010</v>
      </c>
      <c r="K167" s="85">
        <v>1170</v>
      </c>
      <c r="L167" s="85">
        <v>29394</v>
      </c>
    </row>
    <row r="168" spans="1:12">
      <c r="A168" s="85" t="s">
        <v>6759</v>
      </c>
      <c r="B168" s="85" t="s">
        <v>6760</v>
      </c>
      <c r="C168" s="85" t="s">
        <v>6118</v>
      </c>
      <c r="D168" s="66" t="s">
        <v>2325</v>
      </c>
      <c r="E168" s="85" t="s">
        <v>6828</v>
      </c>
      <c r="F168" s="85" t="s">
        <v>6258</v>
      </c>
      <c r="G168" s="85" t="s">
        <v>7063</v>
      </c>
      <c r="H168" s="85" t="s">
        <v>6598</v>
      </c>
      <c r="I168" s="66" t="s">
        <v>6340</v>
      </c>
      <c r="J168" s="66" t="s">
        <v>6684</v>
      </c>
      <c r="K168" s="85">
        <v>355</v>
      </c>
      <c r="L168" s="85">
        <v>30164</v>
      </c>
    </row>
  </sheetData>
  <mergeCells count="1">
    <mergeCell ref="A1:T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3AF6-E9A4-4843-B765-C47805D7DF9A}">
  <dimension ref="A1:S73"/>
  <sheetViews>
    <sheetView topLeftCell="A66" workbookViewId="0">
      <selection activeCell="G70" sqref="G70"/>
    </sheetView>
  </sheetViews>
  <sheetFormatPr defaultRowHeight="15"/>
  <cols>
    <col min="1" max="2" width="17" bestFit="1" customWidth="1"/>
    <col min="6" max="6" width="11.28515625" bestFit="1" customWidth="1"/>
    <col min="7" max="7" width="10.5703125" bestFit="1" customWidth="1"/>
  </cols>
  <sheetData>
    <row r="1" spans="1:19" ht="16.5" thickBot="1">
      <c r="A1" s="199" t="s">
        <v>31</v>
      </c>
      <c r="B1" s="198"/>
      <c r="C1" s="198"/>
      <c r="D1" s="198"/>
      <c r="E1" s="198"/>
      <c r="F1" s="198"/>
      <c r="G1" s="198"/>
      <c r="H1" s="198"/>
      <c r="I1" s="198"/>
      <c r="J1" s="198"/>
      <c r="K1" s="198"/>
      <c r="L1" s="198"/>
      <c r="M1" s="198"/>
      <c r="N1" s="198"/>
      <c r="O1" s="198"/>
      <c r="P1" s="198"/>
      <c r="Q1" s="198"/>
      <c r="R1" s="198"/>
      <c r="S1" s="198"/>
    </row>
    <row r="2" spans="1:19" ht="52.5">
      <c r="A2" s="64" t="s">
        <v>1967</v>
      </c>
      <c r="B2" s="64" t="s">
        <v>7064</v>
      </c>
      <c r="C2" s="74" t="s">
        <v>1968</v>
      </c>
      <c r="D2" s="75" t="s">
        <v>1969</v>
      </c>
      <c r="E2" s="74" t="s">
        <v>1970</v>
      </c>
      <c r="F2" s="74" t="s">
        <v>7065</v>
      </c>
      <c r="G2" s="64" t="s">
        <v>7066</v>
      </c>
      <c r="H2" s="85"/>
      <c r="I2" s="85"/>
      <c r="J2" s="85"/>
      <c r="K2" s="85"/>
      <c r="L2" s="85"/>
      <c r="M2" s="85"/>
      <c r="N2" s="85"/>
      <c r="O2" s="85"/>
      <c r="P2" s="85"/>
      <c r="Q2" s="85"/>
      <c r="R2" s="85"/>
      <c r="S2" s="85"/>
    </row>
    <row r="3" spans="1:19">
      <c r="A3" s="72">
        <v>1958</v>
      </c>
      <c r="B3" s="72" t="s">
        <v>63</v>
      </c>
      <c r="C3" s="70">
        <v>1.3186</v>
      </c>
      <c r="D3" s="70">
        <v>1.3092999999999999</v>
      </c>
      <c r="E3" s="70">
        <v>0.31390000000000001</v>
      </c>
      <c r="F3" s="87">
        <v>3.8459597960000002E-3</v>
      </c>
      <c r="G3" s="87">
        <v>2.9166993749999998E-3</v>
      </c>
      <c r="H3" s="85"/>
      <c r="I3" s="85"/>
      <c r="J3" s="85"/>
      <c r="K3" s="85"/>
      <c r="L3" s="85"/>
      <c r="M3" s="85"/>
      <c r="N3" s="85"/>
      <c r="O3" s="85"/>
      <c r="P3" s="85"/>
      <c r="Q3" s="85"/>
      <c r="R3" s="85"/>
      <c r="S3" s="85"/>
    </row>
    <row r="4" spans="1:19">
      <c r="A4" s="72">
        <v>1958</v>
      </c>
      <c r="B4" s="72" t="s">
        <v>71</v>
      </c>
      <c r="C4" s="70">
        <v>0.46510000000000001</v>
      </c>
      <c r="D4" s="70">
        <v>2.3008999999999999</v>
      </c>
      <c r="E4" s="70">
        <v>0.83979999999999999</v>
      </c>
      <c r="F4" s="87">
        <v>4.392591893E-4</v>
      </c>
      <c r="G4" s="87">
        <v>9.4444031230000005E-4</v>
      </c>
      <c r="H4" s="85"/>
      <c r="I4" s="85"/>
      <c r="J4" s="85"/>
      <c r="K4" s="85"/>
      <c r="L4" s="85"/>
      <c r="M4" s="85"/>
      <c r="N4" s="85"/>
      <c r="O4" s="85"/>
      <c r="P4" s="85"/>
      <c r="Q4" s="85"/>
      <c r="R4" s="85"/>
      <c r="S4" s="85"/>
    </row>
    <row r="5" spans="1:19">
      <c r="A5" s="72">
        <v>1958</v>
      </c>
      <c r="B5" s="72" t="s">
        <v>84</v>
      </c>
      <c r="C5" s="70">
        <v>0.86780000000000002</v>
      </c>
      <c r="D5" s="70">
        <v>0.94089999999999996</v>
      </c>
      <c r="E5" s="70">
        <v>0.35639999999999999</v>
      </c>
      <c r="F5" s="87">
        <v>4.9012032530000001E-3</v>
      </c>
      <c r="G5" s="87">
        <v>5.6478488740000004E-3</v>
      </c>
      <c r="H5" s="85"/>
      <c r="I5" s="85"/>
      <c r="J5" s="85"/>
      <c r="K5" s="85"/>
      <c r="L5" s="85"/>
      <c r="M5" s="85"/>
      <c r="N5" s="85"/>
      <c r="O5" s="85"/>
      <c r="P5" s="85"/>
      <c r="Q5" s="85"/>
      <c r="R5" s="85"/>
      <c r="S5" s="85"/>
    </row>
    <row r="6" spans="1:19">
      <c r="A6" s="72">
        <v>1958</v>
      </c>
      <c r="B6" s="72" t="s">
        <v>7067</v>
      </c>
      <c r="C6" s="70" t="s">
        <v>1974</v>
      </c>
      <c r="D6" s="70" t="s">
        <v>1974</v>
      </c>
      <c r="E6" s="70" t="s">
        <v>1974</v>
      </c>
      <c r="F6" s="70" t="s">
        <v>1974</v>
      </c>
      <c r="G6" s="70" t="s">
        <v>1974</v>
      </c>
      <c r="H6" s="85"/>
      <c r="I6" s="85"/>
      <c r="J6" s="85"/>
      <c r="K6" s="85"/>
      <c r="L6" s="85"/>
      <c r="M6" s="85"/>
      <c r="N6" s="85"/>
      <c r="O6" s="85"/>
      <c r="P6" s="85"/>
      <c r="Q6" s="85"/>
      <c r="R6" s="85"/>
      <c r="S6" s="85"/>
    </row>
    <row r="7" spans="1:19">
      <c r="A7" s="72">
        <v>1958</v>
      </c>
      <c r="B7" s="72" t="s">
        <v>99</v>
      </c>
      <c r="C7" s="70">
        <v>0.71479999999999999</v>
      </c>
      <c r="D7" s="70">
        <v>0.51200000000000001</v>
      </c>
      <c r="E7" s="70">
        <v>0.16270000000000001</v>
      </c>
      <c r="F7" s="87">
        <v>1.363372803E-2</v>
      </c>
      <c r="G7" s="87">
        <v>1.907348633E-2</v>
      </c>
      <c r="H7" s="85"/>
      <c r="I7" s="85"/>
      <c r="J7" s="85"/>
      <c r="K7" s="85"/>
      <c r="L7" s="85"/>
      <c r="M7" s="85"/>
      <c r="N7" s="85"/>
      <c r="O7" s="85"/>
      <c r="P7" s="85"/>
      <c r="Q7" s="85"/>
      <c r="R7" s="85"/>
      <c r="S7" s="85"/>
    </row>
    <row r="8" spans="1:19">
      <c r="A8" s="72">
        <v>1958</v>
      </c>
      <c r="B8" s="72" t="s">
        <v>123</v>
      </c>
      <c r="C8" s="70">
        <v>0.32219999999999999</v>
      </c>
      <c r="D8" s="70">
        <v>0.59970000000000001</v>
      </c>
      <c r="E8" s="70">
        <v>0.59109999999999996</v>
      </c>
      <c r="F8" s="87">
        <v>4.4794783579999997E-3</v>
      </c>
      <c r="G8" s="87">
        <v>1.39027882E-2</v>
      </c>
      <c r="H8" s="85"/>
      <c r="I8" s="85"/>
      <c r="J8" s="85"/>
      <c r="K8" s="85"/>
      <c r="L8" s="85"/>
      <c r="M8" s="85"/>
      <c r="N8" s="85"/>
      <c r="O8" s="85"/>
      <c r="P8" s="85"/>
      <c r="Q8" s="85"/>
      <c r="R8" s="85"/>
      <c r="S8" s="85"/>
    </row>
    <row r="9" spans="1:19">
      <c r="A9" s="72">
        <v>1958</v>
      </c>
      <c r="B9" s="72" t="s">
        <v>128</v>
      </c>
      <c r="C9" s="70">
        <v>0.371</v>
      </c>
      <c r="D9" s="70">
        <v>0.40179999999999999</v>
      </c>
      <c r="E9" s="70">
        <v>0.35580000000000001</v>
      </c>
      <c r="F9" s="87">
        <v>1.1490106369999999E-2</v>
      </c>
      <c r="G9" s="87">
        <v>3.0970637110000001E-2</v>
      </c>
      <c r="H9" s="85"/>
      <c r="I9" s="85"/>
      <c r="J9" s="85"/>
      <c r="K9" s="85"/>
      <c r="L9" s="85"/>
      <c r="M9" s="85"/>
      <c r="N9" s="85"/>
      <c r="O9" s="85"/>
      <c r="P9" s="85"/>
      <c r="Q9" s="85"/>
      <c r="R9" s="85"/>
      <c r="S9" s="85"/>
    </row>
    <row r="10" spans="1:19">
      <c r="A10" s="72">
        <v>1958</v>
      </c>
      <c r="B10" s="72" t="s">
        <v>131</v>
      </c>
      <c r="C10" s="70">
        <v>1.8968</v>
      </c>
      <c r="D10" s="70">
        <v>1.6641999999999999</v>
      </c>
      <c r="E10" s="70">
        <v>0.25440000000000002</v>
      </c>
      <c r="F10" s="87">
        <v>3.4243686300000002E-3</v>
      </c>
      <c r="G10" s="87">
        <v>1.8053398520000001E-3</v>
      </c>
      <c r="H10" s="85"/>
      <c r="I10" s="85"/>
      <c r="J10" s="85"/>
      <c r="K10" s="85"/>
      <c r="L10" s="85"/>
      <c r="M10" s="85"/>
      <c r="N10" s="85"/>
      <c r="O10" s="85"/>
      <c r="P10" s="85"/>
      <c r="Q10" s="85"/>
      <c r="R10" s="85"/>
      <c r="S10" s="85"/>
    </row>
    <row r="11" spans="1:19">
      <c r="A11" s="72">
        <v>1958</v>
      </c>
      <c r="B11" s="72" t="s">
        <v>137</v>
      </c>
      <c r="C11" s="70">
        <v>-9.4999999999999998E-3</v>
      </c>
      <c r="D11" s="70">
        <v>0.58750000000000002</v>
      </c>
      <c r="E11" s="70">
        <v>0.98719999999999997</v>
      </c>
      <c r="F11" s="87">
        <v>-1.3761883210000001E-4</v>
      </c>
      <c r="G11" s="87">
        <v>1.4486192849999999E-2</v>
      </c>
      <c r="H11" s="85"/>
      <c r="I11" s="85"/>
      <c r="J11" s="85"/>
      <c r="K11" s="85"/>
      <c r="L11" s="85"/>
      <c r="M11" s="85"/>
      <c r="N11" s="85"/>
      <c r="O11" s="85"/>
      <c r="P11" s="85"/>
      <c r="Q11" s="85"/>
      <c r="R11" s="85"/>
      <c r="S11" s="85"/>
    </row>
    <row r="12" spans="1:19">
      <c r="A12" s="72">
        <v>1958</v>
      </c>
      <c r="B12" s="72" t="s">
        <v>160</v>
      </c>
      <c r="C12" s="70">
        <v>1.0029999999999999</v>
      </c>
      <c r="D12" s="70">
        <v>0.64059999999999995</v>
      </c>
      <c r="E12" s="70">
        <v>0.1174</v>
      </c>
      <c r="F12" s="87">
        <v>1.2220727739999999E-2</v>
      </c>
      <c r="G12" s="87">
        <v>1.218417521E-2</v>
      </c>
      <c r="H12" s="85"/>
      <c r="I12" s="85"/>
      <c r="J12" s="85"/>
      <c r="K12" s="85"/>
      <c r="L12" s="85"/>
      <c r="M12" s="85"/>
      <c r="N12" s="85"/>
      <c r="O12" s="85"/>
      <c r="P12" s="85"/>
      <c r="Q12" s="85"/>
      <c r="R12" s="85"/>
      <c r="S12" s="85"/>
    </row>
    <row r="13" spans="1:19">
      <c r="A13" s="72">
        <v>1958</v>
      </c>
      <c r="B13" s="72" t="s">
        <v>163</v>
      </c>
      <c r="C13" s="70">
        <v>-1.1082000000000001</v>
      </c>
      <c r="D13" s="70">
        <v>2.6537999999999999</v>
      </c>
      <c r="E13" s="70">
        <v>0.67620000000000002</v>
      </c>
      <c r="F13" s="87">
        <v>-7.8677720839999995E-4</v>
      </c>
      <c r="G13" s="87">
        <v>7.0995958170000004E-4</v>
      </c>
      <c r="H13" s="85"/>
      <c r="I13" s="85"/>
      <c r="J13" s="85"/>
      <c r="K13" s="85"/>
      <c r="L13" s="85"/>
      <c r="M13" s="85"/>
      <c r="N13" s="85"/>
      <c r="O13" s="85"/>
      <c r="P13" s="85"/>
      <c r="Q13" s="85"/>
      <c r="R13" s="85"/>
      <c r="S13" s="85"/>
    </row>
    <row r="14" spans="1:19">
      <c r="A14" s="72" t="s">
        <v>63</v>
      </c>
      <c r="B14" s="72" t="s">
        <v>71</v>
      </c>
      <c r="C14" s="70">
        <v>0.97409999999999997</v>
      </c>
      <c r="D14" s="70">
        <v>2.8980999999999999</v>
      </c>
      <c r="E14" s="70">
        <v>0.73680000000000001</v>
      </c>
      <c r="F14" s="87">
        <v>5.7989159479999997E-4</v>
      </c>
      <c r="G14" s="87">
        <v>5.9531012709999995E-4</v>
      </c>
      <c r="H14" s="85"/>
      <c r="I14" s="85"/>
      <c r="J14" s="85"/>
      <c r="K14" s="85"/>
      <c r="L14" s="85"/>
      <c r="M14" s="85"/>
      <c r="N14" s="85"/>
      <c r="O14" s="85"/>
      <c r="P14" s="85"/>
      <c r="Q14" s="85"/>
      <c r="R14" s="85"/>
      <c r="S14" s="85"/>
    </row>
    <row r="15" spans="1:19">
      <c r="A15" s="72" t="s">
        <v>63</v>
      </c>
      <c r="B15" s="72" t="s">
        <v>84</v>
      </c>
      <c r="C15" s="70">
        <v>0.34179999999999999</v>
      </c>
      <c r="D15" s="70">
        <v>0.93610000000000004</v>
      </c>
      <c r="E15" s="70">
        <v>0.71499999999999997</v>
      </c>
      <c r="F15" s="87">
        <v>1.950282717E-3</v>
      </c>
      <c r="G15" s="87">
        <v>5.7059178390000001E-3</v>
      </c>
      <c r="H15" s="85"/>
      <c r="I15" s="85"/>
      <c r="J15" s="85"/>
      <c r="K15" s="85"/>
      <c r="L15" s="85"/>
      <c r="M15" s="85"/>
      <c r="N15" s="85"/>
      <c r="O15" s="85"/>
      <c r="P15" s="85"/>
      <c r="Q15" s="85"/>
      <c r="R15" s="85"/>
      <c r="S15" s="85"/>
    </row>
    <row r="16" spans="1:19">
      <c r="A16" s="72" t="s">
        <v>63</v>
      </c>
      <c r="B16" s="72" t="s">
        <v>7067</v>
      </c>
      <c r="C16" s="70" t="s">
        <v>1974</v>
      </c>
      <c r="D16" s="70" t="s">
        <v>1974</v>
      </c>
      <c r="E16" s="70" t="s">
        <v>1974</v>
      </c>
      <c r="F16" s="70" t="s">
        <v>1974</v>
      </c>
      <c r="G16" s="70" t="s">
        <v>1974</v>
      </c>
      <c r="H16" s="85"/>
      <c r="I16" s="85"/>
      <c r="J16" s="85"/>
      <c r="K16" s="85"/>
      <c r="L16" s="85"/>
      <c r="M16" s="85"/>
      <c r="N16" s="85"/>
      <c r="O16" s="85"/>
      <c r="P16" s="85"/>
      <c r="Q16" s="85"/>
      <c r="R16" s="85"/>
      <c r="S16" s="85"/>
    </row>
    <row r="17" spans="1:7">
      <c r="A17" s="72" t="s">
        <v>63</v>
      </c>
      <c r="B17" s="72" t="s">
        <v>99</v>
      </c>
      <c r="C17" s="70">
        <v>0.99350000000000005</v>
      </c>
      <c r="D17" s="70">
        <v>0.90790000000000004</v>
      </c>
      <c r="E17" s="70">
        <v>0.27389999999999998</v>
      </c>
      <c r="F17" s="87">
        <v>6.0264539670000002E-3</v>
      </c>
      <c r="G17" s="87">
        <v>6.0658822019999999E-3</v>
      </c>
    </row>
    <row r="18" spans="1:7">
      <c r="A18" s="72" t="s">
        <v>63</v>
      </c>
      <c r="B18" s="72" t="s">
        <v>123</v>
      </c>
      <c r="C18" s="70">
        <v>1.1924999999999999</v>
      </c>
      <c r="D18" s="70">
        <v>1.4083000000000001</v>
      </c>
      <c r="E18" s="70">
        <v>0.39710000000000001</v>
      </c>
      <c r="F18" s="87">
        <v>3.0063395720000001E-3</v>
      </c>
      <c r="G18" s="87">
        <v>2.5210394739999999E-3</v>
      </c>
    </row>
    <row r="19" spans="1:7">
      <c r="A19" s="72" t="s">
        <v>63</v>
      </c>
      <c r="B19" s="72" t="s">
        <v>128</v>
      </c>
      <c r="C19" s="70">
        <v>0.90659999999999996</v>
      </c>
      <c r="D19" s="70">
        <v>0.77480000000000004</v>
      </c>
      <c r="E19" s="70">
        <v>0.2419</v>
      </c>
      <c r="F19" s="87">
        <v>7.5510352029999998E-3</v>
      </c>
      <c r="G19" s="87">
        <v>8.3289600740000004E-3</v>
      </c>
    </row>
    <row r="20" spans="1:7">
      <c r="A20" s="72" t="s">
        <v>63</v>
      </c>
      <c r="B20" s="72" t="s">
        <v>131</v>
      </c>
      <c r="C20" s="70">
        <v>0.68130000000000002</v>
      </c>
      <c r="D20" s="70">
        <v>1.2144999999999999</v>
      </c>
      <c r="E20" s="70">
        <v>0.57479999999999998</v>
      </c>
      <c r="F20" s="87">
        <v>2.3094754769999999E-3</v>
      </c>
      <c r="G20" s="87">
        <v>3.3898069520000001E-3</v>
      </c>
    </row>
    <row r="21" spans="1:7">
      <c r="A21" s="72" t="s">
        <v>63</v>
      </c>
      <c r="B21" s="72" t="s">
        <v>137</v>
      </c>
      <c r="C21" s="70">
        <v>0.68120000000000003</v>
      </c>
      <c r="D21" s="70">
        <v>1.0302</v>
      </c>
      <c r="E21" s="70">
        <v>0.50849999999999995</v>
      </c>
      <c r="F21" s="87">
        <v>3.2092352409999999E-3</v>
      </c>
      <c r="G21" s="87">
        <v>4.7111497950000003E-3</v>
      </c>
    </row>
    <row r="22" spans="1:7">
      <c r="A22" s="72" t="s">
        <v>63</v>
      </c>
      <c r="B22" s="72" t="s">
        <v>160</v>
      </c>
      <c r="C22" s="70">
        <v>1.5747</v>
      </c>
      <c r="D22" s="70">
        <v>1.5344</v>
      </c>
      <c r="E22" s="70">
        <v>0.30480000000000002</v>
      </c>
      <c r="F22" s="87">
        <v>3.3441877539999998E-3</v>
      </c>
      <c r="G22" s="87">
        <v>2.1236983259999998E-3</v>
      </c>
    </row>
    <row r="23" spans="1:7">
      <c r="A23" s="72" t="s">
        <v>63</v>
      </c>
      <c r="B23" s="72" t="s">
        <v>163</v>
      </c>
      <c r="C23" s="70">
        <v>-1.7602</v>
      </c>
      <c r="D23" s="70">
        <v>4.8677000000000001</v>
      </c>
      <c r="E23" s="70">
        <v>0.71760000000000002</v>
      </c>
      <c r="F23" s="87">
        <v>-3.7143635769999999E-4</v>
      </c>
      <c r="G23" s="87">
        <v>2.1101940559999999E-4</v>
      </c>
    </row>
    <row r="24" spans="1:7">
      <c r="A24" s="72" t="s">
        <v>71</v>
      </c>
      <c r="B24" s="72" t="s">
        <v>84</v>
      </c>
      <c r="C24" s="70">
        <v>8.43E-2</v>
      </c>
      <c r="D24" s="70">
        <v>7.39</v>
      </c>
      <c r="E24" s="70">
        <v>0.9909</v>
      </c>
      <c r="F24" s="87">
        <v>7.7180698049999995E-6</v>
      </c>
      <c r="G24" s="87">
        <v>9.1554801960000006E-5</v>
      </c>
    </row>
    <row r="25" spans="1:7">
      <c r="A25" s="72" t="s">
        <v>71</v>
      </c>
      <c r="B25" s="72" t="s">
        <v>7067</v>
      </c>
      <c r="C25" s="70" t="s">
        <v>1974</v>
      </c>
      <c r="D25" s="70" t="s">
        <v>1974</v>
      </c>
      <c r="E25" s="70" t="s">
        <v>1974</v>
      </c>
      <c r="F25" s="70" t="s">
        <v>1974</v>
      </c>
      <c r="G25" s="70" t="s">
        <v>1974</v>
      </c>
    </row>
    <row r="26" spans="1:7">
      <c r="A26" s="72" t="s">
        <v>71</v>
      </c>
      <c r="B26" s="72" t="s">
        <v>99</v>
      </c>
      <c r="C26" s="70" t="s">
        <v>1974</v>
      </c>
      <c r="D26" s="70" t="s">
        <v>1974</v>
      </c>
      <c r="E26" s="70" t="s">
        <v>1974</v>
      </c>
      <c r="F26" s="70" t="s">
        <v>1974</v>
      </c>
      <c r="G26" s="70" t="s">
        <v>1974</v>
      </c>
    </row>
    <row r="27" spans="1:7">
      <c r="A27" s="72" t="s">
        <v>71</v>
      </c>
      <c r="B27" s="72" t="s">
        <v>123</v>
      </c>
      <c r="C27" s="70">
        <v>-1.7810999999999999</v>
      </c>
      <c r="D27" s="70">
        <v>3.4931999999999999</v>
      </c>
      <c r="E27" s="70">
        <v>0.61009999999999998</v>
      </c>
      <c r="F27" s="87">
        <v>-7.2981268060000001E-4</v>
      </c>
      <c r="G27" s="87">
        <v>4.0975390519999998E-4</v>
      </c>
    </row>
    <row r="28" spans="1:7">
      <c r="A28" s="72" t="s">
        <v>71</v>
      </c>
      <c r="B28" s="72" t="s">
        <v>128</v>
      </c>
      <c r="C28" s="70">
        <v>5.6000000000000001E-2</v>
      </c>
      <c r="D28" s="70">
        <v>0.85819999999999996</v>
      </c>
      <c r="E28" s="70">
        <v>0.94799999999999995</v>
      </c>
      <c r="F28" s="87">
        <v>3.8017277330000001E-4</v>
      </c>
      <c r="G28" s="87">
        <v>6.7887995240000004E-3</v>
      </c>
    </row>
    <row r="29" spans="1:7">
      <c r="A29" s="72" t="s">
        <v>71</v>
      </c>
      <c r="B29" s="72" t="s">
        <v>131</v>
      </c>
      <c r="C29" s="70" t="s">
        <v>1974</v>
      </c>
      <c r="D29" s="70" t="s">
        <v>1974</v>
      </c>
      <c r="E29" s="70" t="s">
        <v>1974</v>
      </c>
      <c r="F29" s="70" t="s">
        <v>1974</v>
      </c>
      <c r="G29" s="70" t="s">
        <v>1974</v>
      </c>
    </row>
    <row r="30" spans="1:7">
      <c r="A30" s="72" t="s">
        <v>71</v>
      </c>
      <c r="B30" s="72" t="s">
        <v>137</v>
      </c>
      <c r="C30" s="70" t="s">
        <v>1974</v>
      </c>
      <c r="D30" s="70" t="s">
        <v>1974</v>
      </c>
      <c r="E30" s="70" t="s">
        <v>1974</v>
      </c>
      <c r="F30" s="70" t="s">
        <v>1974</v>
      </c>
      <c r="G30" s="70" t="s">
        <v>1974</v>
      </c>
    </row>
    <row r="31" spans="1:7">
      <c r="A31" s="72" t="s">
        <v>71</v>
      </c>
      <c r="B31" s="72" t="s">
        <v>160</v>
      </c>
      <c r="C31" s="70" t="s">
        <v>1974</v>
      </c>
      <c r="D31" s="70" t="s">
        <v>1974</v>
      </c>
      <c r="E31" s="70" t="s">
        <v>1974</v>
      </c>
      <c r="F31" s="70" t="s">
        <v>1974</v>
      </c>
      <c r="G31" s="70" t="s">
        <v>1974</v>
      </c>
    </row>
    <row r="32" spans="1:7">
      <c r="A32" s="72" t="s">
        <v>71</v>
      </c>
      <c r="B32" s="72" t="s">
        <v>163</v>
      </c>
      <c r="C32" s="70">
        <v>0.29670000000000002</v>
      </c>
      <c r="D32" s="70">
        <v>2.1945999999999999</v>
      </c>
      <c r="E32" s="70">
        <v>0.89249999999999996</v>
      </c>
      <c r="F32" s="87">
        <v>3.0801849949999997E-4</v>
      </c>
      <c r="G32" s="87">
        <v>1.038147959E-3</v>
      </c>
    </row>
    <row r="33" spans="1:7">
      <c r="A33" s="72" t="s">
        <v>84</v>
      </c>
      <c r="B33" s="72" t="s">
        <v>7067</v>
      </c>
      <c r="C33" s="70" t="s">
        <v>1974</v>
      </c>
      <c r="D33" s="70" t="s">
        <v>1974</v>
      </c>
      <c r="E33" s="70" t="s">
        <v>1974</v>
      </c>
      <c r="F33" s="70" t="s">
        <v>1974</v>
      </c>
      <c r="G33" s="70" t="s">
        <v>1974</v>
      </c>
    </row>
    <row r="34" spans="1:7">
      <c r="A34" s="72" t="s">
        <v>84</v>
      </c>
      <c r="B34" s="72" t="s">
        <v>99</v>
      </c>
      <c r="C34" s="70">
        <v>1.2149000000000001</v>
      </c>
      <c r="D34" s="70">
        <v>1.865</v>
      </c>
      <c r="E34" s="70">
        <v>0.51480000000000004</v>
      </c>
      <c r="F34" s="87">
        <v>1.7464367600000001E-3</v>
      </c>
      <c r="G34" s="87">
        <v>1.4375148239999999E-3</v>
      </c>
    </row>
    <row r="35" spans="1:7">
      <c r="A35" s="72" t="s">
        <v>84</v>
      </c>
      <c r="B35" s="72" t="s">
        <v>123</v>
      </c>
      <c r="C35" s="70">
        <v>0.44579999999999997</v>
      </c>
      <c r="D35" s="70">
        <v>0.9607</v>
      </c>
      <c r="E35" s="70">
        <v>0.64259999999999995</v>
      </c>
      <c r="F35" s="87">
        <v>2.415096492E-3</v>
      </c>
      <c r="G35" s="87">
        <v>5.4174439030000004E-3</v>
      </c>
    </row>
    <row r="36" spans="1:7">
      <c r="A36" s="72" t="s">
        <v>84</v>
      </c>
      <c r="B36" s="72" t="s">
        <v>128</v>
      </c>
      <c r="C36" s="70">
        <v>0.85460000000000003</v>
      </c>
      <c r="D36" s="70">
        <v>0.75819999999999999</v>
      </c>
      <c r="E36" s="70">
        <v>0.25969999999999999</v>
      </c>
      <c r="F36" s="87">
        <v>7.4330205350000003E-3</v>
      </c>
      <c r="G36" s="87">
        <v>8.6976603500000006E-3</v>
      </c>
    </row>
    <row r="37" spans="1:7">
      <c r="A37" s="72" t="s">
        <v>84</v>
      </c>
      <c r="B37" s="72" t="s">
        <v>131</v>
      </c>
      <c r="C37" s="70">
        <v>0.45090000000000002</v>
      </c>
      <c r="D37" s="70">
        <v>0.64149999999999996</v>
      </c>
      <c r="E37" s="70">
        <v>0.48209999999999997</v>
      </c>
      <c r="F37" s="87">
        <v>5.4784401090000002E-3</v>
      </c>
      <c r="G37" s="87">
        <v>1.215001133E-2</v>
      </c>
    </row>
    <row r="38" spans="1:7">
      <c r="A38" s="72" t="s">
        <v>84</v>
      </c>
      <c r="B38" s="72" t="s">
        <v>137</v>
      </c>
      <c r="C38" s="70">
        <v>0.58150000000000002</v>
      </c>
      <c r="D38" s="70">
        <v>0.87549999999999994</v>
      </c>
      <c r="E38" s="70">
        <v>0.50660000000000005</v>
      </c>
      <c r="F38" s="87">
        <v>3.7932146789999999E-3</v>
      </c>
      <c r="G38" s="87">
        <v>6.5231550810000002E-3</v>
      </c>
    </row>
    <row r="39" spans="1:7">
      <c r="A39" s="72" t="s">
        <v>84</v>
      </c>
      <c r="B39" s="72" t="s">
        <v>160</v>
      </c>
      <c r="C39" s="70">
        <v>0.67490000000000006</v>
      </c>
      <c r="D39" s="70">
        <v>0.70320000000000005</v>
      </c>
      <c r="E39" s="70">
        <v>0.3372</v>
      </c>
      <c r="F39" s="87">
        <v>6.8241994019999997E-3</v>
      </c>
      <c r="G39" s="87">
        <v>1.011142303E-2</v>
      </c>
    </row>
    <row r="40" spans="1:7">
      <c r="A40" s="72" t="s">
        <v>84</v>
      </c>
      <c r="B40" s="72" t="s">
        <v>163</v>
      </c>
      <c r="C40" s="70">
        <v>-0.37230000000000002</v>
      </c>
      <c r="D40" s="70">
        <v>1.3116000000000001</v>
      </c>
      <c r="E40" s="70">
        <v>0.77649999999999997</v>
      </c>
      <c r="F40" s="87">
        <v>-1.082082129E-3</v>
      </c>
      <c r="G40" s="87">
        <v>2.906478993E-3</v>
      </c>
    </row>
    <row r="41" spans="1:7">
      <c r="A41" s="72" t="s">
        <v>7067</v>
      </c>
      <c r="B41" s="72" t="s">
        <v>99</v>
      </c>
      <c r="C41" s="70" t="s">
        <v>1974</v>
      </c>
      <c r="D41" s="70" t="s">
        <v>1974</v>
      </c>
      <c r="E41" s="70" t="s">
        <v>1974</v>
      </c>
      <c r="F41" s="70" t="s">
        <v>1974</v>
      </c>
      <c r="G41" s="70" t="s">
        <v>1974</v>
      </c>
    </row>
    <row r="42" spans="1:7">
      <c r="A42" s="72" t="s">
        <v>7067</v>
      </c>
      <c r="B42" s="72" t="s">
        <v>123</v>
      </c>
      <c r="C42" s="70" t="s">
        <v>1974</v>
      </c>
      <c r="D42" s="70" t="s">
        <v>1974</v>
      </c>
      <c r="E42" s="70" t="s">
        <v>1974</v>
      </c>
      <c r="F42" s="70" t="s">
        <v>1974</v>
      </c>
      <c r="G42" s="70" t="s">
        <v>1974</v>
      </c>
    </row>
    <row r="43" spans="1:7">
      <c r="A43" s="72" t="s">
        <v>7067</v>
      </c>
      <c r="B43" s="72" t="s">
        <v>128</v>
      </c>
      <c r="C43" s="70" t="s">
        <v>1974</v>
      </c>
      <c r="D43" s="70" t="s">
        <v>1974</v>
      </c>
      <c r="E43" s="70" t="s">
        <v>1974</v>
      </c>
      <c r="F43" s="70" t="s">
        <v>1974</v>
      </c>
      <c r="G43" s="70" t="s">
        <v>1974</v>
      </c>
    </row>
    <row r="44" spans="1:7">
      <c r="A44" s="72" t="s">
        <v>7067</v>
      </c>
      <c r="B44" s="72" t="s">
        <v>131</v>
      </c>
      <c r="C44" s="70" t="s">
        <v>1974</v>
      </c>
      <c r="D44" s="70" t="s">
        <v>1974</v>
      </c>
      <c r="E44" s="70" t="s">
        <v>1974</v>
      </c>
      <c r="F44" s="70" t="s">
        <v>1974</v>
      </c>
      <c r="G44" s="70" t="s">
        <v>1974</v>
      </c>
    </row>
    <row r="45" spans="1:7">
      <c r="A45" s="72" t="s">
        <v>7067</v>
      </c>
      <c r="B45" s="72" t="s">
        <v>137</v>
      </c>
      <c r="C45" s="70" t="s">
        <v>1974</v>
      </c>
      <c r="D45" s="70" t="s">
        <v>1974</v>
      </c>
      <c r="E45" s="70" t="s">
        <v>1974</v>
      </c>
      <c r="F45" s="70" t="s">
        <v>1974</v>
      </c>
      <c r="G45" s="70" t="s">
        <v>1974</v>
      </c>
    </row>
    <row r="46" spans="1:7">
      <c r="A46" s="72" t="s">
        <v>7067</v>
      </c>
      <c r="B46" s="72" t="s">
        <v>160</v>
      </c>
      <c r="C46" s="70" t="s">
        <v>1974</v>
      </c>
      <c r="D46" s="70" t="s">
        <v>1974</v>
      </c>
      <c r="E46" s="70" t="s">
        <v>1974</v>
      </c>
      <c r="F46" s="70" t="s">
        <v>1974</v>
      </c>
      <c r="G46" s="70" t="s">
        <v>1974</v>
      </c>
    </row>
    <row r="47" spans="1:7">
      <c r="A47" s="72" t="s">
        <v>7067</v>
      </c>
      <c r="B47" s="72" t="s">
        <v>163</v>
      </c>
      <c r="C47" s="70" t="s">
        <v>1974</v>
      </c>
      <c r="D47" s="70" t="s">
        <v>1974</v>
      </c>
      <c r="E47" s="70" t="s">
        <v>1974</v>
      </c>
      <c r="F47" s="70" t="s">
        <v>1974</v>
      </c>
      <c r="G47" s="70" t="s">
        <v>1974</v>
      </c>
    </row>
    <row r="48" spans="1:7">
      <c r="A48" s="72" t="s">
        <v>99</v>
      </c>
      <c r="B48" s="72" t="s">
        <v>123</v>
      </c>
      <c r="C48" s="70">
        <v>2.69E-2</v>
      </c>
      <c r="D48" s="70">
        <v>0.44309999999999999</v>
      </c>
      <c r="E48" s="70">
        <v>0.95169999999999999</v>
      </c>
      <c r="F48" s="87">
        <v>6.8504450060000003E-4</v>
      </c>
      <c r="G48" s="87">
        <v>2.5466338309999999E-2</v>
      </c>
    </row>
    <row r="49" spans="1:7">
      <c r="A49" s="72" t="s">
        <v>99</v>
      </c>
      <c r="B49" s="72" t="s">
        <v>128</v>
      </c>
      <c r="C49" s="70">
        <v>0.82130000000000003</v>
      </c>
      <c r="D49" s="70">
        <v>0.5141</v>
      </c>
      <c r="E49" s="70">
        <v>0.11020000000000001</v>
      </c>
      <c r="F49" s="87">
        <v>1.553733821E-2</v>
      </c>
      <c r="G49" s="87">
        <v>1.8917981510000001E-2</v>
      </c>
    </row>
    <row r="50" spans="1:7">
      <c r="A50" s="72" t="s">
        <v>99</v>
      </c>
      <c r="B50" s="72" t="s">
        <v>131</v>
      </c>
      <c r="C50" s="70">
        <v>0.23749999999999999</v>
      </c>
      <c r="D50" s="70">
        <v>0.59609999999999996</v>
      </c>
      <c r="E50" s="70">
        <v>0.69040000000000001</v>
      </c>
      <c r="F50" s="87">
        <v>3.3419148079999999E-3</v>
      </c>
      <c r="G50" s="87">
        <v>1.407122024E-2</v>
      </c>
    </row>
    <row r="51" spans="1:7">
      <c r="A51" s="72" t="s">
        <v>99</v>
      </c>
      <c r="B51" s="72" t="s">
        <v>137</v>
      </c>
      <c r="C51" s="70">
        <v>-0.60460000000000003</v>
      </c>
      <c r="D51" s="70">
        <v>0.50629999999999997</v>
      </c>
      <c r="E51" s="70">
        <v>0.2324</v>
      </c>
      <c r="F51" s="87">
        <v>-1.1792945520000001E-2</v>
      </c>
      <c r="G51" s="87">
        <v>1.9505368049999999E-2</v>
      </c>
    </row>
    <row r="52" spans="1:7">
      <c r="A52" s="72" t="s">
        <v>99</v>
      </c>
      <c r="B52" s="72" t="s">
        <v>160</v>
      </c>
      <c r="C52" s="70">
        <v>0.78259999999999996</v>
      </c>
      <c r="D52" s="70">
        <v>0.67120000000000002</v>
      </c>
      <c r="E52" s="70">
        <v>0.24360000000000001</v>
      </c>
      <c r="F52" s="87">
        <v>8.6857225460000003E-3</v>
      </c>
      <c r="G52" s="87">
        <v>1.1098546569999999E-2</v>
      </c>
    </row>
    <row r="53" spans="1:7">
      <c r="A53" s="72" t="s">
        <v>99</v>
      </c>
      <c r="B53" s="72" t="s">
        <v>163</v>
      </c>
      <c r="C53" s="70">
        <v>-1.4609000000000001</v>
      </c>
      <c r="D53" s="70">
        <v>4.7648000000000001</v>
      </c>
      <c r="E53" s="70">
        <v>0.7591</v>
      </c>
      <c r="F53" s="87">
        <v>-3.2173709879999997E-4</v>
      </c>
      <c r="G53" s="87">
        <v>2.2023211629999999E-4</v>
      </c>
    </row>
    <row r="54" spans="1:7">
      <c r="A54" s="72" t="s">
        <v>123</v>
      </c>
      <c r="B54" s="72" t="s">
        <v>128</v>
      </c>
      <c r="C54" s="70">
        <v>0.62509999999999999</v>
      </c>
      <c r="D54" s="70">
        <v>0.56000000000000005</v>
      </c>
      <c r="E54" s="70">
        <v>0.26440000000000002</v>
      </c>
      <c r="F54" s="87">
        <v>9.9665178569999999E-3</v>
      </c>
      <c r="G54" s="87">
        <v>1.5943877549999999E-2</v>
      </c>
    </row>
    <row r="55" spans="1:7">
      <c r="A55" s="72" t="s">
        <v>123</v>
      </c>
      <c r="B55" s="72" t="s">
        <v>131</v>
      </c>
      <c r="C55" s="70">
        <v>0.1701</v>
      </c>
      <c r="D55" s="70">
        <v>0.83440000000000003</v>
      </c>
      <c r="E55" s="70">
        <v>0.83850000000000002</v>
      </c>
      <c r="F55" s="87">
        <v>1.221590726E-3</v>
      </c>
      <c r="G55" s="87">
        <v>7.1816033289999999E-3</v>
      </c>
    </row>
    <row r="56" spans="1:7">
      <c r="A56" s="72" t="s">
        <v>123</v>
      </c>
      <c r="B56" s="72" t="s">
        <v>137</v>
      </c>
      <c r="C56" s="70">
        <v>0.21249999999999999</v>
      </c>
      <c r="D56" s="70">
        <v>0.51300000000000001</v>
      </c>
      <c r="E56" s="70">
        <v>0.67859999999999998</v>
      </c>
      <c r="F56" s="87">
        <v>4.0373296249999998E-3</v>
      </c>
      <c r="G56" s="87">
        <v>1.899919823E-2</v>
      </c>
    </row>
    <row r="57" spans="1:7">
      <c r="A57" s="72" t="s">
        <v>123</v>
      </c>
      <c r="B57" s="72" t="s">
        <v>160</v>
      </c>
      <c r="C57" s="70">
        <v>0.89439999999999997</v>
      </c>
      <c r="D57" s="70">
        <v>0.67200000000000004</v>
      </c>
      <c r="E57" s="70">
        <v>0.1832</v>
      </c>
      <c r="F57" s="87">
        <v>9.9029195009999998E-3</v>
      </c>
      <c r="G57" s="87">
        <v>1.1072137189999999E-2</v>
      </c>
    </row>
    <row r="58" spans="1:7">
      <c r="A58" s="72" t="s">
        <v>123</v>
      </c>
      <c r="B58" s="72" t="s">
        <v>163</v>
      </c>
      <c r="C58" s="70">
        <v>-0.77190000000000003</v>
      </c>
      <c r="D58" s="70">
        <v>1.8382000000000001</v>
      </c>
      <c r="E58" s="70">
        <v>0.67459999999999998</v>
      </c>
      <c r="F58" s="87">
        <v>-1.1422088520000001E-3</v>
      </c>
      <c r="G58" s="87">
        <v>1.4797368209999999E-3</v>
      </c>
    </row>
    <row r="59" spans="1:7">
      <c r="A59" s="72" t="s">
        <v>128</v>
      </c>
      <c r="B59" s="72" t="s">
        <v>131</v>
      </c>
      <c r="C59" s="70">
        <v>0.83340000000000003</v>
      </c>
      <c r="D59" s="70">
        <v>0.70809999999999995</v>
      </c>
      <c r="E59" s="70">
        <v>0.2392</v>
      </c>
      <c r="F59" s="87">
        <v>8.3106369710000006E-3</v>
      </c>
      <c r="G59" s="87">
        <v>9.9719666079999998E-3</v>
      </c>
    </row>
    <row r="60" spans="1:7">
      <c r="A60" s="72" t="s">
        <v>128</v>
      </c>
      <c r="B60" s="72" t="s">
        <v>137</v>
      </c>
      <c r="C60" s="70">
        <v>0.14860000000000001</v>
      </c>
      <c r="D60" s="70">
        <v>0.40400000000000003</v>
      </c>
      <c r="E60" s="70">
        <v>0.71299999999999997</v>
      </c>
      <c r="F60" s="87">
        <v>4.5522497790000003E-3</v>
      </c>
      <c r="G60" s="87">
        <v>3.0634251540000001E-2</v>
      </c>
    </row>
    <row r="61" spans="1:7">
      <c r="A61" s="72" t="s">
        <v>128</v>
      </c>
      <c r="B61" s="72" t="s">
        <v>160</v>
      </c>
      <c r="C61" s="70">
        <v>0.70820000000000005</v>
      </c>
      <c r="D61" s="70">
        <v>0.39419999999999999</v>
      </c>
      <c r="E61" s="70">
        <v>7.2400000000000006E-2</v>
      </c>
      <c r="F61" s="87">
        <v>2.2787290389999999E-2</v>
      </c>
      <c r="G61" s="87">
        <v>3.2176349040000003E-2</v>
      </c>
    </row>
    <row r="62" spans="1:7">
      <c r="A62" s="72" t="s">
        <v>128</v>
      </c>
      <c r="B62" s="72" t="s">
        <v>163</v>
      </c>
      <c r="C62" s="70" t="s">
        <v>1974</v>
      </c>
      <c r="D62" s="70" t="s">
        <v>1974</v>
      </c>
      <c r="E62" s="70" t="s">
        <v>1974</v>
      </c>
      <c r="F62" s="70" t="s">
        <v>1974</v>
      </c>
      <c r="G62" s="70" t="s">
        <v>1974</v>
      </c>
    </row>
    <row r="63" spans="1:7">
      <c r="A63" s="72" t="s">
        <v>131</v>
      </c>
      <c r="B63" s="72" t="s">
        <v>137</v>
      </c>
      <c r="C63" s="70">
        <v>1.4783999999999999</v>
      </c>
      <c r="D63" s="70">
        <v>1.7099</v>
      </c>
      <c r="E63" s="70">
        <v>0.38729999999999998</v>
      </c>
      <c r="F63" s="87">
        <v>2.5282530140000002E-3</v>
      </c>
      <c r="G63" s="87">
        <v>1.7101278499999999E-3</v>
      </c>
    </row>
    <row r="64" spans="1:7">
      <c r="A64" s="72" t="s">
        <v>131</v>
      </c>
      <c r="B64" s="72" t="s">
        <v>160</v>
      </c>
      <c r="C64" s="70">
        <v>0.79059999999999997</v>
      </c>
      <c r="D64" s="70">
        <v>0.8004</v>
      </c>
      <c r="E64" s="70">
        <v>0.32329999999999998</v>
      </c>
      <c r="F64" s="87">
        <v>6.1703905670000003E-3</v>
      </c>
      <c r="G64" s="87">
        <v>7.8046933549999996E-3</v>
      </c>
    </row>
    <row r="65" spans="1:7">
      <c r="A65" s="72" t="s">
        <v>131</v>
      </c>
      <c r="B65" s="72" t="s">
        <v>163</v>
      </c>
      <c r="C65" s="70" t="s">
        <v>1974</v>
      </c>
      <c r="D65" s="70" t="s">
        <v>1974</v>
      </c>
      <c r="E65" s="70" t="s">
        <v>1974</v>
      </c>
      <c r="F65" s="70" t="s">
        <v>1974</v>
      </c>
      <c r="G65" s="70" t="s">
        <v>1974</v>
      </c>
    </row>
    <row r="66" spans="1:7">
      <c r="A66" s="72" t="s">
        <v>137</v>
      </c>
      <c r="B66" s="72" t="s">
        <v>160</v>
      </c>
      <c r="C66" s="70">
        <v>0.37809999999999999</v>
      </c>
      <c r="D66" s="70">
        <v>0.52610000000000001</v>
      </c>
      <c r="E66" s="70">
        <v>0.47239999999999999</v>
      </c>
      <c r="F66" s="87">
        <v>6.8303047020000004E-3</v>
      </c>
      <c r="G66" s="87">
        <v>1.8064810109999999E-2</v>
      </c>
    </row>
    <row r="67" spans="1:7">
      <c r="A67" s="72" t="s">
        <v>137</v>
      </c>
      <c r="B67" s="72" t="s">
        <v>163</v>
      </c>
      <c r="C67" s="70">
        <v>-0.95199999999999996</v>
      </c>
      <c r="D67" s="70">
        <v>1.6717</v>
      </c>
      <c r="E67" s="70">
        <v>0.56899999999999995</v>
      </c>
      <c r="F67" s="87">
        <v>-1.7032965539999999E-3</v>
      </c>
      <c r="G67" s="87">
        <v>1.7891770530000001E-3</v>
      </c>
    </row>
    <row r="68" spans="1:7">
      <c r="A68" s="73" t="s">
        <v>160</v>
      </c>
      <c r="B68" s="73" t="s">
        <v>163</v>
      </c>
      <c r="C68" s="71" t="s">
        <v>1974</v>
      </c>
      <c r="D68" s="71" t="s">
        <v>1974</v>
      </c>
      <c r="E68" s="71" t="s">
        <v>1974</v>
      </c>
      <c r="F68" s="71" t="s">
        <v>1974</v>
      </c>
      <c r="G68" s="71" t="s">
        <v>1974</v>
      </c>
    </row>
    <row r="69" spans="1:7" ht="18.75" thickBot="1">
      <c r="A69" s="76" t="s">
        <v>7068</v>
      </c>
      <c r="B69" s="77"/>
      <c r="C69" s="77"/>
      <c r="D69" s="77"/>
      <c r="E69" s="77"/>
      <c r="F69" s="80">
        <f>SUM(F3:F68)/SUM(G3:G68)</f>
        <v>0.45045522847879016</v>
      </c>
      <c r="G69" s="77"/>
    </row>
    <row r="70" spans="1:7" s="85" customFormat="1" ht="18.75" thickBot="1">
      <c r="A70" s="76" t="s">
        <v>7069</v>
      </c>
      <c r="B70" s="77"/>
      <c r="C70" s="77"/>
      <c r="D70" s="77"/>
      <c r="E70" s="77"/>
      <c r="F70" s="80"/>
      <c r="G70" s="80">
        <f>SQRT(1/SUM(G3:G68))/SQRT(COUNT(G3:G68))</f>
        <v>0.21809979660043174</v>
      </c>
    </row>
    <row r="71" spans="1:7">
      <c r="A71" s="85" t="s">
        <v>7070</v>
      </c>
      <c r="B71" s="85"/>
      <c r="C71" s="85"/>
      <c r="D71" s="85"/>
      <c r="E71" s="85"/>
      <c r="F71" s="67"/>
      <c r="G71" s="85"/>
    </row>
    <row r="72" spans="1:7">
      <c r="A72" s="85"/>
      <c r="B72" s="85"/>
      <c r="C72" s="85"/>
      <c r="D72" s="85"/>
      <c r="E72" s="85"/>
      <c r="F72" s="85"/>
      <c r="G72" s="85"/>
    </row>
    <row r="73" spans="1:7">
      <c r="A73" s="85"/>
      <c r="B73" s="85"/>
      <c r="C73" s="85"/>
      <c r="D73" s="85"/>
      <c r="E73" s="85"/>
      <c r="F73" s="85"/>
      <c r="G73" s="85"/>
    </row>
  </sheetData>
  <mergeCells count="1">
    <mergeCell ref="A1:S1"/>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22645-AD05-492D-82C7-A7E3986F60FF}">
  <dimension ref="A1:T72"/>
  <sheetViews>
    <sheetView workbookViewId="0">
      <selection activeCell="J67" sqref="J67"/>
    </sheetView>
  </sheetViews>
  <sheetFormatPr defaultRowHeight="15"/>
  <cols>
    <col min="1" max="1" width="17.7109375" bestFit="1" customWidth="1"/>
    <col min="2" max="2" width="14.5703125" bestFit="1" customWidth="1"/>
  </cols>
  <sheetData>
    <row r="1" spans="1:20" ht="16.5" thickBot="1">
      <c r="A1" s="199" t="s">
        <v>32</v>
      </c>
      <c r="B1" s="198"/>
      <c r="C1" s="198"/>
      <c r="D1" s="198"/>
      <c r="E1" s="198"/>
      <c r="F1" s="198"/>
      <c r="G1" s="198"/>
      <c r="H1" s="198"/>
      <c r="I1" s="198"/>
      <c r="J1" s="198"/>
      <c r="K1" s="198"/>
      <c r="L1" s="198"/>
      <c r="M1" s="198"/>
      <c r="N1" s="198"/>
      <c r="O1" s="198"/>
      <c r="P1" s="198"/>
      <c r="Q1" s="198"/>
      <c r="R1" s="198"/>
      <c r="S1" s="198"/>
      <c r="T1" s="198"/>
    </row>
    <row r="2" spans="1:20" ht="54" thickTop="1" thickBot="1">
      <c r="A2" s="64" t="s">
        <v>1967</v>
      </c>
      <c r="B2" s="64" t="s">
        <v>7064</v>
      </c>
      <c r="C2" s="74" t="s">
        <v>1968</v>
      </c>
      <c r="D2" s="75" t="s">
        <v>1969</v>
      </c>
      <c r="E2" s="74" t="s">
        <v>1970</v>
      </c>
      <c r="F2" s="74" t="s">
        <v>7065</v>
      </c>
      <c r="G2" s="64" t="s">
        <v>7066</v>
      </c>
      <c r="H2" s="85"/>
      <c r="I2" s="85"/>
      <c r="J2" s="85"/>
      <c r="K2" s="85"/>
      <c r="L2" s="85"/>
      <c r="M2" s="85"/>
      <c r="N2" s="85"/>
      <c r="O2" s="85"/>
      <c r="P2" s="85"/>
      <c r="Q2" s="85"/>
      <c r="R2" s="85"/>
      <c r="S2" s="85"/>
      <c r="T2" s="85"/>
    </row>
    <row r="3" spans="1:20">
      <c r="A3" s="85" t="s">
        <v>73</v>
      </c>
      <c r="B3" s="85" t="s">
        <v>78</v>
      </c>
      <c r="C3" s="68" t="s">
        <v>1974</v>
      </c>
      <c r="D3" s="68" t="s">
        <v>1974</v>
      </c>
      <c r="E3" s="68" t="s">
        <v>1974</v>
      </c>
      <c r="F3" s="70" t="s">
        <v>1974</v>
      </c>
      <c r="G3" s="70" t="s">
        <v>1974</v>
      </c>
      <c r="H3" s="85"/>
      <c r="I3" s="85"/>
      <c r="J3" s="85"/>
      <c r="K3" s="85"/>
      <c r="L3" s="85"/>
      <c r="M3" s="85"/>
      <c r="N3" s="85"/>
      <c r="O3" s="85"/>
      <c r="P3" s="85"/>
      <c r="Q3" s="85"/>
      <c r="R3" s="85"/>
      <c r="S3" s="85"/>
      <c r="T3" s="85"/>
    </row>
    <row r="4" spans="1:20">
      <c r="A4" s="85" t="s">
        <v>73</v>
      </c>
      <c r="B4" s="85" t="s">
        <v>91</v>
      </c>
      <c r="C4" s="70">
        <v>-3.3599999999999998E-2</v>
      </c>
      <c r="D4" s="70">
        <v>1.0203</v>
      </c>
      <c r="E4" s="70">
        <v>0.97370000000000001</v>
      </c>
      <c r="F4" s="87">
        <v>-1.61381411E-4</v>
      </c>
      <c r="G4" s="87">
        <v>4.8030181860000002E-3</v>
      </c>
      <c r="H4" s="85"/>
      <c r="I4" s="85"/>
      <c r="J4" s="85"/>
      <c r="K4" s="85"/>
      <c r="L4" s="85"/>
      <c r="M4" s="85"/>
      <c r="N4" s="85"/>
      <c r="O4" s="85"/>
      <c r="P4" s="85"/>
      <c r="Q4" s="85"/>
      <c r="R4" s="85"/>
      <c r="S4" s="85"/>
      <c r="T4" s="85"/>
    </row>
    <row r="5" spans="1:20">
      <c r="A5" s="85" t="s">
        <v>73</v>
      </c>
      <c r="B5" s="85" t="s">
        <v>95</v>
      </c>
      <c r="C5" s="70" t="s">
        <v>1974</v>
      </c>
      <c r="D5" s="70" t="s">
        <v>1974</v>
      </c>
      <c r="E5" s="70" t="s">
        <v>1974</v>
      </c>
      <c r="F5" s="70" t="s">
        <v>1974</v>
      </c>
      <c r="G5" s="70" t="s">
        <v>1974</v>
      </c>
      <c r="H5" s="85"/>
      <c r="I5" s="85"/>
      <c r="J5" s="85"/>
      <c r="K5" s="85"/>
      <c r="L5" s="85"/>
      <c r="M5" s="85"/>
      <c r="N5" s="85"/>
      <c r="O5" s="85"/>
      <c r="P5" s="85"/>
      <c r="Q5" s="85"/>
      <c r="R5" s="85"/>
      <c r="S5" s="85"/>
      <c r="T5" s="85"/>
    </row>
    <row r="6" spans="1:20">
      <c r="A6" s="85" t="s">
        <v>73</v>
      </c>
      <c r="B6" s="85" t="s">
        <v>355</v>
      </c>
      <c r="C6" s="70" t="s">
        <v>1974</v>
      </c>
      <c r="D6" s="70" t="s">
        <v>1974</v>
      </c>
      <c r="E6" s="70" t="s">
        <v>1974</v>
      </c>
      <c r="F6" s="70" t="s">
        <v>1974</v>
      </c>
      <c r="G6" s="70" t="s">
        <v>1974</v>
      </c>
      <c r="H6" s="85"/>
      <c r="I6" s="85"/>
      <c r="J6" s="85"/>
      <c r="K6" s="85"/>
      <c r="L6" s="85"/>
      <c r="M6" s="85"/>
      <c r="N6" s="85"/>
      <c r="O6" s="85"/>
      <c r="P6" s="85"/>
      <c r="Q6" s="85"/>
      <c r="R6" s="85"/>
      <c r="S6" s="85"/>
      <c r="T6" s="85"/>
    </row>
    <row r="7" spans="1:20">
      <c r="A7" s="85" t="s">
        <v>73</v>
      </c>
      <c r="B7" s="85" t="s">
        <v>356</v>
      </c>
      <c r="C7" s="70" t="s">
        <v>1974</v>
      </c>
      <c r="D7" s="70" t="s">
        <v>1974</v>
      </c>
      <c r="E7" s="70" t="s">
        <v>1974</v>
      </c>
      <c r="F7" s="70" t="s">
        <v>1974</v>
      </c>
      <c r="G7" s="70" t="s">
        <v>1974</v>
      </c>
      <c r="H7" s="85"/>
      <c r="I7" s="85"/>
      <c r="J7" s="85"/>
      <c r="K7" s="85"/>
      <c r="L7" s="85"/>
      <c r="M7" s="85"/>
      <c r="N7" s="85"/>
      <c r="O7" s="85"/>
      <c r="P7" s="85"/>
      <c r="Q7" s="85"/>
      <c r="R7" s="85"/>
      <c r="S7" s="85"/>
      <c r="T7" s="85"/>
    </row>
    <row r="8" spans="1:20">
      <c r="A8" s="85" t="s">
        <v>73</v>
      </c>
      <c r="B8" s="85" t="s">
        <v>126</v>
      </c>
      <c r="C8" s="70" t="s">
        <v>1974</v>
      </c>
      <c r="D8" s="70" t="s">
        <v>1974</v>
      </c>
      <c r="E8" s="70" t="s">
        <v>1974</v>
      </c>
      <c r="F8" s="70" t="s">
        <v>1974</v>
      </c>
      <c r="G8" s="70" t="s">
        <v>1974</v>
      </c>
      <c r="H8" s="85"/>
      <c r="I8" s="85"/>
      <c r="J8" s="85"/>
      <c r="K8" s="85"/>
      <c r="L8" s="85"/>
      <c r="M8" s="85"/>
      <c r="N8" s="85"/>
      <c r="O8" s="85"/>
      <c r="P8" s="85"/>
      <c r="Q8" s="85"/>
      <c r="R8" s="85"/>
      <c r="S8" s="85"/>
      <c r="T8" s="85"/>
    </row>
    <row r="9" spans="1:20">
      <c r="A9" s="85" t="s">
        <v>73</v>
      </c>
      <c r="B9" s="85" t="s">
        <v>317</v>
      </c>
      <c r="C9" s="70" t="s">
        <v>1974</v>
      </c>
      <c r="D9" s="70" t="s">
        <v>1974</v>
      </c>
      <c r="E9" s="70" t="s">
        <v>1974</v>
      </c>
      <c r="F9" s="70" t="s">
        <v>1974</v>
      </c>
      <c r="G9" s="70" t="s">
        <v>1974</v>
      </c>
      <c r="H9" s="85"/>
      <c r="I9" s="85"/>
      <c r="J9" s="85"/>
      <c r="K9" s="85"/>
      <c r="L9" s="85"/>
      <c r="M9" s="85"/>
      <c r="N9" s="85"/>
      <c r="O9" s="85"/>
      <c r="P9" s="85"/>
      <c r="Q9" s="85"/>
      <c r="R9" s="85"/>
      <c r="S9" s="85"/>
      <c r="T9" s="85"/>
    </row>
    <row r="10" spans="1:20">
      <c r="A10" s="85" t="s">
        <v>73</v>
      </c>
      <c r="B10" s="85" t="s">
        <v>150</v>
      </c>
      <c r="C10" s="70">
        <v>0.34050000000000002</v>
      </c>
      <c r="D10" s="70">
        <v>2.9491000000000001</v>
      </c>
      <c r="E10" s="70">
        <v>0.90810000000000002</v>
      </c>
      <c r="F10" s="87">
        <v>1.9575286290000001E-4</v>
      </c>
      <c r="G10" s="87">
        <v>5.7489827569999995E-4</v>
      </c>
      <c r="H10" s="85"/>
      <c r="I10" s="85"/>
      <c r="J10" s="85"/>
      <c r="K10" s="85"/>
      <c r="L10" s="85"/>
      <c r="M10" s="85"/>
      <c r="N10" s="85"/>
      <c r="O10" s="85"/>
      <c r="P10" s="85"/>
      <c r="Q10" s="85"/>
      <c r="R10" s="85"/>
      <c r="S10" s="85"/>
      <c r="T10" s="85"/>
    </row>
    <row r="11" spans="1:20">
      <c r="A11" s="85" t="s">
        <v>73</v>
      </c>
      <c r="B11" s="85" t="s">
        <v>156</v>
      </c>
      <c r="C11" s="70" t="s">
        <v>1974</v>
      </c>
      <c r="D11" s="70" t="s">
        <v>1974</v>
      </c>
      <c r="E11" s="70" t="s">
        <v>1974</v>
      </c>
      <c r="F11" s="70" t="s">
        <v>1974</v>
      </c>
      <c r="G11" s="70" t="s">
        <v>1974</v>
      </c>
      <c r="H11" s="85"/>
      <c r="I11" s="85"/>
      <c r="J11" s="85"/>
      <c r="K11" s="85"/>
      <c r="L11" s="85"/>
      <c r="M11" s="85"/>
      <c r="N11" s="85"/>
      <c r="O11" s="85"/>
      <c r="P11" s="85"/>
      <c r="Q11" s="85"/>
      <c r="R11" s="85"/>
      <c r="S11" s="85"/>
      <c r="T11" s="85"/>
    </row>
    <row r="12" spans="1:20">
      <c r="A12" s="85" t="s">
        <v>73</v>
      </c>
      <c r="B12" s="85" t="s">
        <v>160</v>
      </c>
      <c r="C12" s="70" t="s">
        <v>1974</v>
      </c>
      <c r="D12" s="70" t="s">
        <v>1974</v>
      </c>
      <c r="E12" s="70" t="s">
        <v>1974</v>
      </c>
      <c r="F12" s="70" t="s">
        <v>1974</v>
      </c>
      <c r="G12" s="70" t="s">
        <v>1974</v>
      </c>
      <c r="H12" s="85"/>
      <c r="I12" s="85"/>
      <c r="J12" s="85"/>
      <c r="K12" s="85"/>
      <c r="L12" s="85"/>
      <c r="M12" s="85"/>
      <c r="N12" s="85"/>
      <c r="O12" s="85"/>
      <c r="P12" s="85"/>
      <c r="Q12" s="85"/>
      <c r="R12" s="85"/>
      <c r="S12" s="85"/>
      <c r="T12" s="85"/>
    </row>
    <row r="13" spans="1:20">
      <c r="A13" s="85" t="s">
        <v>73</v>
      </c>
      <c r="B13" s="85" t="s">
        <v>163</v>
      </c>
      <c r="C13" s="70" t="s">
        <v>1974</v>
      </c>
      <c r="D13" s="70" t="s">
        <v>1974</v>
      </c>
      <c r="E13" s="70" t="s">
        <v>1974</v>
      </c>
      <c r="F13" s="70" t="s">
        <v>1974</v>
      </c>
      <c r="G13" s="70" t="s">
        <v>1974</v>
      </c>
      <c r="H13" s="85"/>
      <c r="I13" s="85"/>
      <c r="J13" s="85"/>
      <c r="K13" s="85"/>
      <c r="L13" s="85"/>
      <c r="M13" s="85"/>
      <c r="N13" s="85"/>
      <c r="O13" s="85"/>
      <c r="P13" s="85"/>
      <c r="Q13" s="85"/>
      <c r="R13" s="85"/>
      <c r="S13" s="85"/>
      <c r="T13" s="85"/>
    </row>
    <row r="14" spans="1:20">
      <c r="A14" s="85" t="s">
        <v>78</v>
      </c>
      <c r="B14" s="85" t="s">
        <v>91</v>
      </c>
      <c r="C14" s="70" t="s">
        <v>1974</v>
      </c>
      <c r="D14" s="70" t="s">
        <v>1974</v>
      </c>
      <c r="E14" s="70" t="s">
        <v>1974</v>
      </c>
      <c r="F14" s="70" t="s">
        <v>1974</v>
      </c>
      <c r="G14" s="70" t="s">
        <v>1974</v>
      </c>
      <c r="H14" s="85"/>
      <c r="I14" s="85"/>
      <c r="J14" s="85"/>
      <c r="K14" s="85"/>
      <c r="L14" s="85"/>
      <c r="M14" s="85"/>
      <c r="N14" s="85"/>
      <c r="O14" s="85"/>
      <c r="P14" s="85"/>
      <c r="Q14" s="85"/>
      <c r="R14" s="85"/>
      <c r="S14" s="85"/>
      <c r="T14" s="85"/>
    </row>
    <row r="15" spans="1:20">
      <c r="A15" s="85" t="s">
        <v>78</v>
      </c>
      <c r="B15" s="85" t="s">
        <v>95</v>
      </c>
      <c r="C15" s="70" t="s">
        <v>1974</v>
      </c>
      <c r="D15" s="70" t="s">
        <v>1974</v>
      </c>
      <c r="E15" s="70" t="s">
        <v>1974</v>
      </c>
      <c r="F15" s="70" t="s">
        <v>1974</v>
      </c>
      <c r="G15" s="70" t="s">
        <v>1974</v>
      </c>
      <c r="H15" s="85"/>
      <c r="I15" s="85"/>
      <c r="J15" s="85"/>
      <c r="K15" s="85"/>
      <c r="L15" s="85"/>
      <c r="M15" s="85"/>
      <c r="N15" s="85"/>
      <c r="O15" s="85"/>
      <c r="P15" s="85"/>
      <c r="Q15" s="85"/>
      <c r="R15" s="85"/>
      <c r="S15" s="85"/>
      <c r="T15" s="85"/>
    </row>
    <row r="16" spans="1:20">
      <c r="A16" s="85" t="s">
        <v>78</v>
      </c>
      <c r="B16" s="85" t="s">
        <v>355</v>
      </c>
      <c r="C16" s="70" t="s">
        <v>1974</v>
      </c>
      <c r="D16" s="70" t="s">
        <v>1974</v>
      </c>
      <c r="E16" s="70" t="s">
        <v>1974</v>
      </c>
      <c r="F16" s="70" t="s">
        <v>1974</v>
      </c>
      <c r="G16" s="70" t="s">
        <v>1974</v>
      </c>
      <c r="H16" s="85"/>
      <c r="I16" s="85"/>
      <c r="J16" s="85"/>
      <c r="K16" s="85"/>
      <c r="L16" s="85"/>
      <c r="M16" s="85"/>
      <c r="N16" s="85"/>
      <c r="O16" s="85"/>
      <c r="P16" s="85"/>
      <c r="Q16" s="85"/>
      <c r="R16" s="85"/>
      <c r="S16" s="85"/>
      <c r="T16" s="85"/>
    </row>
    <row r="17" spans="1:7">
      <c r="A17" s="85" t="s">
        <v>78</v>
      </c>
      <c r="B17" s="85" t="s">
        <v>356</v>
      </c>
      <c r="C17" s="70" t="s">
        <v>1974</v>
      </c>
      <c r="D17" s="70" t="s">
        <v>1974</v>
      </c>
      <c r="E17" s="70" t="s">
        <v>1974</v>
      </c>
      <c r="F17" s="70" t="s">
        <v>1974</v>
      </c>
      <c r="G17" s="70" t="s">
        <v>1974</v>
      </c>
    </row>
    <row r="18" spans="1:7">
      <c r="A18" s="85" t="s">
        <v>78</v>
      </c>
      <c r="B18" s="85" t="s">
        <v>126</v>
      </c>
      <c r="C18" s="70" t="s">
        <v>1974</v>
      </c>
      <c r="D18" s="70" t="s">
        <v>1974</v>
      </c>
      <c r="E18" s="70" t="s">
        <v>1974</v>
      </c>
      <c r="F18" s="70" t="s">
        <v>1974</v>
      </c>
      <c r="G18" s="70" t="s">
        <v>1974</v>
      </c>
    </row>
    <row r="19" spans="1:7">
      <c r="A19" s="85" t="s">
        <v>78</v>
      </c>
      <c r="B19" s="85" t="s">
        <v>317</v>
      </c>
      <c r="C19" s="70" t="s">
        <v>1974</v>
      </c>
      <c r="D19" s="70" t="s">
        <v>1974</v>
      </c>
      <c r="E19" s="70" t="s">
        <v>1974</v>
      </c>
      <c r="F19" s="70" t="s">
        <v>1974</v>
      </c>
      <c r="G19" s="70" t="s">
        <v>1974</v>
      </c>
    </row>
    <row r="20" spans="1:7">
      <c r="A20" s="85" t="s">
        <v>78</v>
      </c>
      <c r="B20" s="85" t="s">
        <v>150</v>
      </c>
      <c r="C20" s="70" t="s">
        <v>1974</v>
      </c>
      <c r="D20" s="70" t="s">
        <v>1974</v>
      </c>
      <c r="E20" s="70" t="s">
        <v>1974</v>
      </c>
      <c r="F20" s="70" t="s">
        <v>1974</v>
      </c>
      <c r="G20" s="70" t="s">
        <v>1974</v>
      </c>
    </row>
    <row r="21" spans="1:7">
      <c r="A21" s="85" t="s">
        <v>78</v>
      </c>
      <c r="B21" s="85" t="s">
        <v>156</v>
      </c>
      <c r="C21" s="70" t="s">
        <v>1974</v>
      </c>
      <c r="D21" s="70" t="s">
        <v>1974</v>
      </c>
      <c r="E21" s="70" t="s">
        <v>1974</v>
      </c>
      <c r="F21" s="70" t="s">
        <v>1974</v>
      </c>
      <c r="G21" s="70" t="s">
        <v>1974</v>
      </c>
    </row>
    <row r="22" spans="1:7">
      <c r="A22" s="85" t="s">
        <v>78</v>
      </c>
      <c r="B22" s="85" t="s">
        <v>160</v>
      </c>
      <c r="C22" s="70" t="s">
        <v>1974</v>
      </c>
      <c r="D22" s="70" t="s">
        <v>1974</v>
      </c>
      <c r="E22" s="70" t="s">
        <v>1974</v>
      </c>
      <c r="F22" s="70" t="s">
        <v>1974</v>
      </c>
      <c r="G22" s="70" t="s">
        <v>1974</v>
      </c>
    </row>
    <row r="23" spans="1:7">
      <c r="A23" s="85" t="s">
        <v>78</v>
      </c>
      <c r="B23" s="85" t="s">
        <v>163</v>
      </c>
      <c r="C23" s="70" t="s">
        <v>1974</v>
      </c>
      <c r="D23" s="70" t="s">
        <v>1974</v>
      </c>
      <c r="E23" s="70" t="s">
        <v>1974</v>
      </c>
      <c r="F23" s="70" t="s">
        <v>1974</v>
      </c>
      <c r="G23" s="70" t="s">
        <v>1974</v>
      </c>
    </row>
    <row r="24" spans="1:7">
      <c r="A24" s="85" t="s">
        <v>91</v>
      </c>
      <c r="B24" s="85" t="s">
        <v>95</v>
      </c>
      <c r="C24" s="70">
        <v>1.1327</v>
      </c>
      <c r="D24" s="70">
        <v>0.87970000000000004</v>
      </c>
      <c r="E24" s="70">
        <v>0.19789999999999999</v>
      </c>
      <c r="F24" s="87">
        <v>7.3183928879999999E-3</v>
      </c>
      <c r="G24" s="87">
        <v>6.4610160579999997E-3</v>
      </c>
    </row>
    <row r="25" spans="1:7">
      <c r="A25" s="85" t="s">
        <v>91</v>
      </c>
      <c r="B25" s="85" t="s">
        <v>355</v>
      </c>
      <c r="C25" s="70" t="s">
        <v>1974</v>
      </c>
      <c r="D25" s="70" t="s">
        <v>1974</v>
      </c>
      <c r="E25" s="70" t="s">
        <v>1974</v>
      </c>
      <c r="F25" s="70" t="s">
        <v>1974</v>
      </c>
      <c r="G25" s="70" t="s">
        <v>1974</v>
      </c>
    </row>
    <row r="26" spans="1:7">
      <c r="A26" s="85" t="s">
        <v>91</v>
      </c>
      <c r="B26" s="85" t="s">
        <v>356</v>
      </c>
      <c r="C26" s="70">
        <v>1.0317000000000001</v>
      </c>
      <c r="D26" s="70">
        <v>0.33450000000000002</v>
      </c>
      <c r="E26" s="70">
        <v>2E-3</v>
      </c>
      <c r="F26" s="87">
        <v>4.6103212749999997E-2</v>
      </c>
      <c r="G26" s="87">
        <v>4.4686646070000002E-2</v>
      </c>
    </row>
    <row r="27" spans="1:7">
      <c r="A27" s="85" t="s">
        <v>91</v>
      </c>
      <c r="B27" s="85" t="s">
        <v>126</v>
      </c>
      <c r="C27" s="70">
        <v>1.2117</v>
      </c>
      <c r="D27" s="70">
        <v>0.80510000000000004</v>
      </c>
      <c r="E27" s="70">
        <v>0.1323</v>
      </c>
      <c r="F27" s="87">
        <v>9.3468539999999999E-3</v>
      </c>
      <c r="G27" s="87">
        <v>7.7138351069999996E-3</v>
      </c>
    </row>
    <row r="28" spans="1:7">
      <c r="A28" s="85" t="s">
        <v>91</v>
      </c>
      <c r="B28" s="85" t="s">
        <v>317</v>
      </c>
      <c r="C28" s="70">
        <v>-0.2175</v>
      </c>
      <c r="D28" s="70">
        <v>0.2737</v>
      </c>
      <c r="E28" s="70">
        <v>0.42680000000000001</v>
      </c>
      <c r="F28" s="87">
        <v>-1.4517093389999999E-2</v>
      </c>
      <c r="G28" s="87">
        <v>6.6745256980000001E-2</v>
      </c>
    </row>
    <row r="29" spans="1:7">
      <c r="A29" s="85" t="s">
        <v>91</v>
      </c>
      <c r="B29" s="85" t="s">
        <v>150</v>
      </c>
      <c r="C29" s="70">
        <v>0.79300000000000004</v>
      </c>
      <c r="D29" s="70">
        <v>1.4277</v>
      </c>
      <c r="E29" s="70">
        <v>0.5786</v>
      </c>
      <c r="F29" s="87">
        <v>1.9452224480000001E-3</v>
      </c>
      <c r="G29" s="87">
        <v>2.4529917369999999E-3</v>
      </c>
    </row>
    <row r="30" spans="1:7">
      <c r="A30" s="85" t="s">
        <v>91</v>
      </c>
      <c r="B30" s="85" t="s">
        <v>156</v>
      </c>
      <c r="C30" s="70">
        <v>0.79620000000000002</v>
      </c>
      <c r="D30" s="70">
        <v>0.12690000000000001</v>
      </c>
      <c r="E30" s="70">
        <v>3.5500000000000001E-10</v>
      </c>
      <c r="F30" s="87">
        <v>0.24721165010000001</v>
      </c>
      <c r="G30" s="87">
        <v>0.31048938720000002</v>
      </c>
    </row>
    <row r="31" spans="1:7">
      <c r="A31" s="85" t="s">
        <v>91</v>
      </c>
      <c r="B31" s="85" t="s">
        <v>160</v>
      </c>
      <c r="C31" s="70">
        <v>0.94469999999999998</v>
      </c>
      <c r="D31" s="70">
        <v>0.60099999999999998</v>
      </c>
      <c r="E31" s="70">
        <v>0.1159</v>
      </c>
      <c r="F31" s="87">
        <v>1.307720632E-2</v>
      </c>
      <c r="G31" s="87">
        <v>1.384270808E-2</v>
      </c>
    </row>
    <row r="32" spans="1:7">
      <c r="A32" s="85" t="s">
        <v>91</v>
      </c>
      <c r="B32" s="85" t="s">
        <v>163</v>
      </c>
      <c r="C32" s="70" t="s">
        <v>1974</v>
      </c>
      <c r="D32" s="70" t="s">
        <v>1974</v>
      </c>
      <c r="E32" s="70" t="s">
        <v>1974</v>
      </c>
      <c r="F32" s="70" t="s">
        <v>1974</v>
      </c>
      <c r="G32" s="70" t="s">
        <v>1974</v>
      </c>
    </row>
    <row r="33" spans="1:7">
      <c r="A33" s="85" t="s">
        <v>95</v>
      </c>
      <c r="B33" s="85" t="s">
        <v>355</v>
      </c>
      <c r="C33" s="70" t="s">
        <v>1974</v>
      </c>
      <c r="D33" s="70" t="s">
        <v>1974</v>
      </c>
      <c r="E33" s="70" t="s">
        <v>1974</v>
      </c>
      <c r="F33" s="70" t="s">
        <v>1974</v>
      </c>
      <c r="G33" s="70" t="s">
        <v>1974</v>
      </c>
    </row>
    <row r="34" spans="1:7">
      <c r="A34" s="85" t="s">
        <v>95</v>
      </c>
      <c r="B34" s="85" t="s">
        <v>356</v>
      </c>
      <c r="C34" s="70">
        <v>0.88770000000000004</v>
      </c>
      <c r="D34" s="70">
        <v>0.68059999999999998</v>
      </c>
      <c r="E34" s="70">
        <v>0.19209999999999999</v>
      </c>
      <c r="F34" s="87">
        <v>9.5819154570000002E-3</v>
      </c>
      <c r="G34" s="87">
        <v>1.0794091990000001E-2</v>
      </c>
    </row>
    <row r="35" spans="1:7">
      <c r="A35" s="85" t="s">
        <v>95</v>
      </c>
      <c r="B35" s="85" t="s">
        <v>126</v>
      </c>
      <c r="C35" s="70">
        <v>1.0869</v>
      </c>
      <c r="D35" s="70">
        <v>0.87260000000000004</v>
      </c>
      <c r="E35" s="70">
        <v>0.21290000000000001</v>
      </c>
      <c r="F35" s="87">
        <v>7.1372215119999997E-3</v>
      </c>
      <c r="G35" s="87">
        <v>6.5665852530000001E-3</v>
      </c>
    </row>
    <row r="36" spans="1:7">
      <c r="A36" s="85" t="s">
        <v>95</v>
      </c>
      <c r="B36" s="85" t="s">
        <v>317</v>
      </c>
      <c r="C36" s="70">
        <v>0.93700000000000006</v>
      </c>
      <c r="D36" s="70">
        <v>0.70230000000000004</v>
      </c>
      <c r="E36" s="70">
        <v>0.1822</v>
      </c>
      <c r="F36" s="87">
        <v>9.4987019020000008E-3</v>
      </c>
      <c r="G36" s="87">
        <v>1.013735528E-2</v>
      </c>
    </row>
    <row r="37" spans="1:7">
      <c r="A37" s="85" t="s">
        <v>95</v>
      </c>
      <c r="B37" s="85" t="s">
        <v>150</v>
      </c>
      <c r="C37" s="70" t="s">
        <v>1974</v>
      </c>
      <c r="D37" s="70" t="s">
        <v>1974</v>
      </c>
      <c r="E37" s="70" t="s">
        <v>1974</v>
      </c>
      <c r="F37" s="70" t="s">
        <v>1974</v>
      </c>
      <c r="G37" s="70" t="s">
        <v>1974</v>
      </c>
    </row>
    <row r="38" spans="1:7">
      <c r="A38" s="85" t="s">
        <v>95</v>
      </c>
      <c r="B38" s="85" t="s">
        <v>156</v>
      </c>
      <c r="C38" s="70">
        <v>1.4602999999999999</v>
      </c>
      <c r="D38" s="70">
        <v>0.86170000000000002</v>
      </c>
      <c r="E38" s="70">
        <v>9.01E-2</v>
      </c>
      <c r="F38" s="87">
        <v>9.8333139149999992E-3</v>
      </c>
      <c r="G38" s="87">
        <v>6.7337628670000003E-3</v>
      </c>
    </row>
    <row r="39" spans="1:7">
      <c r="A39" s="85" t="s">
        <v>95</v>
      </c>
      <c r="B39" s="85" t="s">
        <v>160</v>
      </c>
      <c r="C39" s="70" t="s">
        <v>1974</v>
      </c>
      <c r="D39" s="70" t="s">
        <v>1974</v>
      </c>
      <c r="E39" s="70" t="s">
        <v>1974</v>
      </c>
      <c r="F39" s="70" t="s">
        <v>1974</v>
      </c>
      <c r="G39" s="70" t="s">
        <v>1974</v>
      </c>
    </row>
    <row r="40" spans="1:7">
      <c r="A40" s="85" t="s">
        <v>95</v>
      </c>
      <c r="B40" s="85" t="s">
        <v>163</v>
      </c>
      <c r="C40" s="70">
        <v>1.3263</v>
      </c>
      <c r="D40" s="70">
        <v>2.6499000000000001</v>
      </c>
      <c r="E40" s="70">
        <v>0.61670000000000003</v>
      </c>
      <c r="F40" s="87">
        <v>9.4439309629999995E-4</v>
      </c>
      <c r="G40" s="87">
        <v>7.1205089069999996E-4</v>
      </c>
    </row>
    <row r="41" spans="1:7">
      <c r="A41" s="85" t="s">
        <v>355</v>
      </c>
      <c r="B41" s="85" t="s">
        <v>356</v>
      </c>
      <c r="C41" s="70" t="s">
        <v>1974</v>
      </c>
      <c r="D41" s="70" t="s">
        <v>1974</v>
      </c>
      <c r="E41" s="70" t="s">
        <v>1974</v>
      </c>
      <c r="F41" s="70" t="s">
        <v>1974</v>
      </c>
      <c r="G41" s="70" t="s">
        <v>1974</v>
      </c>
    </row>
    <row r="42" spans="1:7">
      <c r="A42" s="85" t="s">
        <v>355</v>
      </c>
      <c r="B42" s="85" t="s">
        <v>126</v>
      </c>
      <c r="C42" s="70" t="s">
        <v>1974</v>
      </c>
      <c r="D42" s="70" t="s">
        <v>1974</v>
      </c>
      <c r="E42" s="70" t="s">
        <v>1974</v>
      </c>
      <c r="F42" s="70" t="s">
        <v>1974</v>
      </c>
      <c r="G42" s="70" t="s">
        <v>1974</v>
      </c>
    </row>
    <row r="43" spans="1:7">
      <c r="A43" s="85" t="s">
        <v>355</v>
      </c>
      <c r="B43" s="85" t="s">
        <v>317</v>
      </c>
      <c r="C43" s="70" t="s">
        <v>1974</v>
      </c>
      <c r="D43" s="70" t="s">
        <v>1974</v>
      </c>
      <c r="E43" s="70" t="s">
        <v>1974</v>
      </c>
      <c r="F43" s="70" t="s">
        <v>1974</v>
      </c>
      <c r="G43" s="70" t="s">
        <v>1974</v>
      </c>
    </row>
    <row r="44" spans="1:7">
      <c r="A44" s="85" t="s">
        <v>355</v>
      </c>
      <c r="B44" s="85" t="s">
        <v>150</v>
      </c>
      <c r="C44" s="70" t="s">
        <v>1974</v>
      </c>
      <c r="D44" s="70" t="s">
        <v>1974</v>
      </c>
      <c r="E44" s="70" t="s">
        <v>1974</v>
      </c>
      <c r="F44" s="70" t="s">
        <v>1974</v>
      </c>
      <c r="G44" s="70" t="s">
        <v>1974</v>
      </c>
    </row>
    <row r="45" spans="1:7">
      <c r="A45" s="85" t="s">
        <v>355</v>
      </c>
      <c r="B45" s="85" t="s">
        <v>156</v>
      </c>
      <c r="C45" s="70" t="s">
        <v>1974</v>
      </c>
      <c r="D45" s="70" t="s">
        <v>1974</v>
      </c>
      <c r="E45" s="70" t="s">
        <v>1974</v>
      </c>
      <c r="F45" s="70" t="s">
        <v>1974</v>
      </c>
      <c r="G45" s="70" t="s">
        <v>1974</v>
      </c>
    </row>
    <row r="46" spans="1:7">
      <c r="A46" s="85" t="s">
        <v>355</v>
      </c>
      <c r="B46" s="85" t="s">
        <v>160</v>
      </c>
      <c r="C46" s="70" t="s">
        <v>1974</v>
      </c>
      <c r="D46" s="70" t="s">
        <v>1974</v>
      </c>
      <c r="E46" s="70" t="s">
        <v>1974</v>
      </c>
      <c r="F46" s="70" t="s">
        <v>1974</v>
      </c>
      <c r="G46" s="70" t="s">
        <v>1974</v>
      </c>
    </row>
    <row r="47" spans="1:7">
      <c r="A47" s="85" t="s">
        <v>355</v>
      </c>
      <c r="B47" s="85" t="s">
        <v>163</v>
      </c>
      <c r="C47" s="70" t="s">
        <v>1974</v>
      </c>
      <c r="D47" s="70" t="s">
        <v>1974</v>
      </c>
      <c r="E47" s="70" t="s">
        <v>1974</v>
      </c>
      <c r="F47" s="70" t="s">
        <v>1974</v>
      </c>
      <c r="G47" s="70" t="s">
        <v>1974</v>
      </c>
    </row>
    <row r="48" spans="1:7">
      <c r="A48" s="85" t="s">
        <v>356</v>
      </c>
      <c r="B48" s="85" t="s">
        <v>126</v>
      </c>
      <c r="C48" s="70">
        <v>0.6835</v>
      </c>
      <c r="D48" s="70">
        <v>0.4985</v>
      </c>
      <c r="E48" s="70">
        <v>0.17030000000000001</v>
      </c>
      <c r="F48" s="87">
        <v>1.375239057E-2</v>
      </c>
      <c r="G48" s="87">
        <v>2.0120542169999998E-2</v>
      </c>
    </row>
    <row r="49" spans="1:7">
      <c r="A49" s="85" t="s">
        <v>356</v>
      </c>
      <c r="B49" s="85" t="s">
        <v>317</v>
      </c>
      <c r="C49" s="70">
        <v>0.18559999999999999</v>
      </c>
      <c r="D49" s="70">
        <v>0.26679999999999998</v>
      </c>
      <c r="E49" s="70">
        <v>0.48670000000000002</v>
      </c>
      <c r="F49" s="87">
        <v>1.3036959779999999E-2</v>
      </c>
      <c r="G49" s="87">
        <v>7.02422402E-2</v>
      </c>
    </row>
    <row r="50" spans="1:7">
      <c r="A50" s="85" t="s">
        <v>356</v>
      </c>
      <c r="B50" s="85" t="s">
        <v>150</v>
      </c>
      <c r="C50" s="70">
        <v>2.5236999999999998</v>
      </c>
      <c r="D50" s="70">
        <v>3.9645999999999999</v>
      </c>
      <c r="E50" s="70">
        <v>0.52439999999999998</v>
      </c>
      <c r="F50" s="87">
        <v>8.0280298530000004E-4</v>
      </c>
      <c r="G50" s="87">
        <v>3.1810555350000002E-4</v>
      </c>
    </row>
    <row r="51" spans="1:7">
      <c r="A51" s="85" t="s">
        <v>356</v>
      </c>
      <c r="B51" s="85" t="s">
        <v>156</v>
      </c>
      <c r="C51" s="70">
        <v>0.90810000000000002</v>
      </c>
      <c r="D51" s="70">
        <v>0.13919999999999999</v>
      </c>
      <c r="E51" s="70">
        <v>6.9500000000000006E-11</v>
      </c>
      <c r="F51" s="87">
        <v>0.23432855229999999</v>
      </c>
      <c r="G51" s="87">
        <v>0.25804267409999998</v>
      </c>
    </row>
    <row r="52" spans="1:7">
      <c r="A52" s="85" t="s">
        <v>356</v>
      </c>
      <c r="B52" s="85" t="s">
        <v>160</v>
      </c>
      <c r="C52" s="70">
        <v>0.52910000000000001</v>
      </c>
      <c r="D52" s="70">
        <v>0.34599999999999997</v>
      </c>
      <c r="E52" s="70">
        <v>0.12620000000000001</v>
      </c>
      <c r="F52" s="87">
        <v>2.2098132249999999E-2</v>
      </c>
      <c r="G52" s="87">
        <v>4.1765511710000001E-2</v>
      </c>
    </row>
    <row r="53" spans="1:7">
      <c r="A53" s="85" t="s">
        <v>356</v>
      </c>
      <c r="B53" s="85" t="s">
        <v>163</v>
      </c>
      <c r="C53" s="70">
        <v>-0.15240000000000001</v>
      </c>
      <c r="D53" s="70">
        <v>0.51039999999999996</v>
      </c>
      <c r="E53" s="70">
        <v>0.76529999999999998</v>
      </c>
      <c r="F53" s="87">
        <v>-2.925052328E-3</v>
      </c>
      <c r="G53" s="87">
        <v>1.9193256749999998E-2</v>
      </c>
    </row>
    <row r="54" spans="1:7">
      <c r="A54" s="85" t="s">
        <v>126</v>
      </c>
      <c r="B54" s="85" t="s">
        <v>317</v>
      </c>
      <c r="C54" s="70">
        <v>-0.31319999999999998</v>
      </c>
      <c r="D54" s="70">
        <v>0.35580000000000001</v>
      </c>
      <c r="E54" s="70">
        <v>0.37880000000000003</v>
      </c>
      <c r="F54" s="87">
        <v>-1.2370289689999999E-2</v>
      </c>
      <c r="G54" s="87">
        <v>3.9496454960000003E-2</v>
      </c>
    </row>
    <row r="55" spans="1:7">
      <c r="A55" s="85" t="s">
        <v>126</v>
      </c>
      <c r="B55" s="85" t="s">
        <v>150</v>
      </c>
      <c r="C55" s="70" t="s">
        <v>1974</v>
      </c>
      <c r="D55" s="70" t="s">
        <v>1974</v>
      </c>
      <c r="E55" s="70" t="s">
        <v>1974</v>
      </c>
      <c r="F55" s="70" t="s">
        <v>1974</v>
      </c>
      <c r="G55" s="70" t="s">
        <v>1974</v>
      </c>
    </row>
    <row r="56" spans="1:7">
      <c r="A56" s="85" t="s">
        <v>126</v>
      </c>
      <c r="B56" s="85" t="s">
        <v>156</v>
      </c>
      <c r="C56" s="70">
        <v>0.52580000000000005</v>
      </c>
      <c r="D56" s="70">
        <v>0.1961</v>
      </c>
      <c r="E56" s="70">
        <v>7.3000000000000001E-3</v>
      </c>
      <c r="F56" s="87">
        <v>6.8365248820000002E-2</v>
      </c>
      <c r="G56" s="87">
        <v>0.13002139369999999</v>
      </c>
    </row>
    <row r="57" spans="1:7">
      <c r="A57" s="85" t="s">
        <v>126</v>
      </c>
      <c r="B57" s="85" t="s">
        <v>160</v>
      </c>
      <c r="C57" s="70">
        <v>0.5383</v>
      </c>
      <c r="D57" s="70">
        <v>0.4839</v>
      </c>
      <c r="E57" s="70">
        <v>0.26590000000000003</v>
      </c>
      <c r="F57" s="87">
        <v>1.14943162E-2</v>
      </c>
      <c r="G57" s="87">
        <v>2.135299312E-2</v>
      </c>
    </row>
    <row r="58" spans="1:7">
      <c r="A58" s="85" t="s">
        <v>126</v>
      </c>
      <c r="B58" s="85" t="s">
        <v>163</v>
      </c>
      <c r="C58" s="70">
        <v>0.32779999999999998</v>
      </c>
      <c r="D58" s="70">
        <v>0.79520000000000002</v>
      </c>
      <c r="E58" s="70">
        <v>0.68020000000000003</v>
      </c>
      <c r="F58" s="87">
        <v>2.5919475610000002E-3</v>
      </c>
      <c r="G58" s="87">
        <v>7.9071005509999993E-3</v>
      </c>
    </row>
    <row r="59" spans="1:7">
      <c r="A59" s="85" t="s">
        <v>317</v>
      </c>
      <c r="B59" s="85" t="s">
        <v>150</v>
      </c>
      <c r="C59" s="70" t="s">
        <v>1974</v>
      </c>
      <c r="D59" s="70" t="s">
        <v>1974</v>
      </c>
      <c r="E59" s="70" t="s">
        <v>1974</v>
      </c>
      <c r="F59" s="70" t="s">
        <v>1974</v>
      </c>
      <c r="G59" s="70" t="s">
        <v>1974</v>
      </c>
    </row>
    <row r="60" spans="1:7">
      <c r="A60" s="85" t="s">
        <v>317</v>
      </c>
      <c r="B60" s="85" t="s">
        <v>156</v>
      </c>
      <c r="C60" s="70">
        <v>0.38969999999999999</v>
      </c>
      <c r="D60" s="70">
        <v>0.1023</v>
      </c>
      <c r="E60" s="70">
        <v>1E-4</v>
      </c>
      <c r="F60" s="87">
        <v>0.18618690930000001</v>
      </c>
      <c r="G60" s="87">
        <v>0.47776984680000001</v>
      </c>
    </row>
    <row r="61" spans="1:7">
      <c r="A61" s="85" t="s">
        <v>317</v>
      </c>
      <c r="B61" s="85" t="s">
        <v>160</v>
      </c>
      <c r="C61" s="70">
        <v>7.0699999999999999E-2</v>
      </c>
      <c r="D61" s="70">
        <v>0.32579999999999998</v>
      </c>
      <c r="E61" s="70">
        <v>0.82809999999999995</v>
      </c>
      <c r="F61" s="87">
        <v>3.3303299130000002E-3</v>
      </c>
      <c r="G61" s="87">
        <v>4.7105090699999998E-2</v>
      </c>
    </row>
    <row r="62" spans="1:7">
      <c r="A62" s="85" t="s">
        <v>317</v>
      </c>
      <c r="B62" s="85" t="s">
        <v>163</v>
      </c>
      <c r="C62" s="70">
        <v>0.93100000000000005</v>
      </c>
      <c r="D62" s="70">
        <v>0.73770000000000002</v>
      </c>
      <c r="E62" s="70">
        <v>0.2069</v>
      </c>
      <c r="F62" s="87">
        <v>8.5538202230000006E-3</v>
      </c>
      <c r="G62" s="87">
        <v>9.1877768240000001E-3</v>
      </c>
    </row>
    <row r="63" spans="1:7">
      <c r="A63" s="85" t="s">
        <v>150</v>
      </c>
      <c r="B63" s="85" t="s">
        <v>156</v>
      </c>
      <c r="C63" s="70" t="s">
        <v>1974</v>
      </c>
      <c r="D63" s="70" t="s">
        <v>1974</v>
      </c>
      <c r="E63" s="70" t="s">
        <v>1974</v>
      </c>
      <c r="F63" s="70" t="s">
        <v>1974</v>
      </c>
      <c r="G63" s="70" t="s">
        <v>1974</v>
      </c>
    </row>
    <row r="64" spans="1:7">
      <c r="A64" s="85" t="s">
        <v>150</v>
      </c>
      <c r="B64" s="85" t="s">
        <v>160</v>
      </c>
      <c r="C64" s="70" t="s">
        <v>1974</v>
      </c>
      <c r="D64" s="70" t="s">
        <v>1974</v>
      </c>
      <c r="E64" s="70" t="s">
        <v>1974</v>
      </c>
      <c r="F64" s="70" t="s">
        <v>1974</v>
      </c>
      <c r="G64" s="70" t="s">
        <v>1974</v>
      </c>
    </row>
    <row r="65" spans="1:7">
      <c r="A65" s="85" t="s">
        <v>150</v>
      </c>
      <c r="B65" s="85" t="s">
        <v>163</v>
      </c>
      <c r="C65" s="70" t="s">
        <v>1974</v>
      </c>
      <c r="D65" s="70" t="s">
        <v>1974</v>
      </c>
      <c r="E65" s="70" t="s">
        <v>1974</v>
      </c>
      <c r="F65" s="70" t="s">
        <v>1974</v>
      </c>
      <c r="G65" s="70" t="s">
        <v>1974</v>
      </c>
    </row>
    <row r="66" spans="1:7">
      <c r="A66" s="85" t="s">
        <v>156</v>
      </c>
      <c r="B66" s="85" t="s">
        <v>160</v>
      </c>
      <c r="C66" s="70">
        <v>0.86819999999999997</v>
      </c>
      <c r="D66" s="70">
        <v>0.25769999999999998</v>
      </c>
      <c r="E66" s="70">
        <v>8.0000000000000004E-4</v>
      </c>
      <c r="F66" s="87">
        <v>6.5367360499999999E-2</v>
      </c>
      <c r="G66" s="87">
        <v>7.5290670929999998E-2</v>
      </c>
    </row>
    <row r="67" spans="1:7">
      <c r="A67" s="85" t="s">
        <v>156</v>
      </c>
      <c r="B67" s="85" t="s">
        <v>163</v>
      </c>
      <c r="C67" s="70">
        <v>2.3099999999999999E-2</v>
      </c>
      <c r="D67" s="70">
        <v>0.1784</v>
      </c>
      <c r="E67" s="70">
        <v>0.8972</v>
      </c>
      <c r="F67" s="87">
        <v>3.6290444210000002E-3</v>
      </c>
      <c r="G67" s="87">
        <v>0.15710149009999999</v>
      </c>
    </row>
    <row r="68" spans="1:7">
      <c r="A68" s="69" t="s">
        <v>160</v>
      </c>
      <c r="B68" s="69" t="s">
        <v>163</v>
      </c>
      <c r="C68" s="71">
        <v>0.32129999999999997</v>
      </c>
      <c r="D68" s="71">
        <v>0.95550000000000002</v>
      </c>
      <c r="E68" s="71">
        <v>0.73670000000000002</v>
      </c>
      <c r="F68" s="87">
        <v>1.7596218539999999E-3</v>
      </c>
      <c r="G68" s="87">
        <v>5.4765697289999998E-3</v>
      </c>
    </row>
    <row r="69" spans="1:7" ht="18.75" thickBot="1">
      <c r="A69" s="76" t="s">
        <v>7068</v>
      </c>
      <c r="B69" s="77"/>
      <c r="C69" s="78"/>
      <c r="D69" s="78"/>
      <c r="E69" s="78"/>
      <c r="F69" s="79">
        <f>SUM(F3:F68)/SUM(G3:G68)</f>
        <v>0.51653126271757377</v>
      </c>
      <c r="G69" s="78"/>
    </row>
    <row r="70" spans="1:7" ht="18.75" thickBot="1">
      <c r="A70" s="76" t="s">
        <v>7069</v>
      </c>
      <c r="B70" s="77"/>
      <c r="C70" s="77"/>
      <c r="D70" s="77"/>
      <c r="E70" s="77"/>
      <c r="F70" s="80"/>
      <c r="G70" s="80">
        <f>SQRT(1/SUM(G3:G68))/SQRT(COUNT(G3:G68))</f>
        <v>0.1334007507648147</v>
      </c>
    </row>
    <row r="71" spans="1:7">
      <c r="A71" s="85" t="s">
        <v>7070</v>
      </c>
      <c r="B71" s="85"/>
      <c r="C71" s="85"/>
      <c r="D71" s="85"/>
      <c r="E71" s="85"/>
      <c r="F71" s="85"/>
      <c r="G71" s="85"/>
    </row>
    <row r="72" spans="1:7">
      <c r="A72" s="85"/>
      <c r="B72" s="85"/>
      <c r="C72" s="85"/>
      <c r="D72" s="85"/>
      <c r="E72" s="85"/>
      <c r="F72" s="85"/>
      <c r="G72" s="85"/>
    </row>
  </sheetData>
  <mergeCells count="1">
    <mergeCell ref="A1:T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8B3-F039-41AA-A8D8-83C85956AD74}">
  <dimension ref="A1:S20"/>
  <sheetViews>
    <sheetView workbookViewId="0">
      <selection activeCell="I13" sqref="I13"/>
    </sheetView>
  </sheetViews>
  <sheetFormatPr defaultRowHeight="15"/>
  <cols>
    <col min="1" max="1" width="17.7109375" bestFit="1" customWidth="1"/>
    <col min="2" max="2" width="14.28515625" customWidth="1"/>
  </cols>
  <sheetData>
    <row r="1" spans="1:19" ht="16.5" thickBot="1">
      <c r="A1" s="199" t="s">
        <v>33</v>
      </c>
      <c r="B1" s="198"/>
      <c r="C1" s="198"/>
      <c r="D1" s="198"/>
      <c r="E1" s="198"/>
      <c r="F1" s="198"/>
      <c r="G1" s="198"/>
      <c r="H1" s="198"/>
      <c r="I1" s="198"/>
      <c r="J1" s="198"/>
      <c r="K1" s="198"/>
      <c r="L1" s="198"/>
      <c r="M1" s="198"/>
      <c r="N1" s="198"/>
      <c r="O1" s="198"/>
      <c r="P1" s="198"/>
      <c r="Q1" s="198"/>
      <c r="R1" s="198"/>
      <c r="S1" s="198"/>
    </row>
    <row r="2" spans="1:19" ht="52.5">
      <c r="A2" s="64" t="s">
        <v>1967</v>
      </c>
      <c r="B2" s="64" t="s">
        <v>7064</v>
      </c>
      <c r="C2" s="74" t="s">
        <v>1968</v>
      </c>
      <c r="D2" s="75" t="s">
        <v>1969</v>
      </c>
      <c r="E2" s="74" t="s">
        <v>1970</v>
      </c>
      <c r="F2" s="74" t="s">
        <v>7071</v>
      </c>
      <c r="G2" s="64" t="s">
        <v>7066</v>
      </c>
      <c r="H2" s="85"/>
      <c r="I2" s="85"/>
      <c r="J2" s="85"/>
      <c r="K2" s="85"/>
      <c r="L2" s="85"/>
      <c r="M2" s="85"/>
      <c r="N2" s="85"/>
      <c r="O2" s="85"/>
      <c r="P2" s="85"/>
      <c r="Q2" s="85"/>
      <c r="R2" s="85"/>
      <c r="S2" s="85"/>
    </row>
    <row r="3" spans="1:19">
      <c r="A3" s="85" t="s">
        <v>68</v>
      </c>
      <c r="B3" s="85" t="s">
        <v>80</v>
      </c>
      <c r="C3" s="70">
        <v>1.1964999999999999</v>
      </c>
      <c r="D3" s="70">
        <v>0.62660000000000005</v>
      </c>
      <c r="E3" s="70">
        <v>5.62E-2</v>
      </c>
      <c r="F3" s="87">
        <v>1.5237086259999999E-2</v>
      </c>
      <c r="G3" s="87">
        <v>1.27347148E-2</v>
      </c>
      <c r="H3" s="85"/>
      <c r="I3" s="85"/>
      <c r="J3" s="85"/>
      <c r="K3" s="85"/>
      <c r="L3" s="85"/>
      <c r="M3" s="85"/>
      <c r="N3" s="85"/>
      <c r="O3" s="85"/>
      <c r="P3" s="85"/>
      <c r="Q3" s="85"/>
      <c r="R3" s="85"/>
      <c r="S3" s="85"/>
    </row>
    <row r="4" spans="1:19">
      <c r="A4" s="85" t="s">
        <v>68</v>
      </c>
      <c r="B4" s="85" t="s">
        <v>102</v>
      </c>
      <c r="C4" s="70">
        <v>0.8286</v>
      </c>
      <c r="D4" s="70">
        <v>0.44669999999999999</v>
      </c>
      <c r="E4" s="70">
        <v>6.3600000000000004E-2</v>
      </c>
      <c r="F4" s="87">
        <v>2.076266173E-2</v>
      </c>
      <c r="G4" s="87">
        <v>2.5057520789999999E-2</v>
      </c>
      <c r="H4" s="85"/>
      <c r="I4" s="85"/>
      <c r="J4" s="85"/>
      <c r="K4" s="85"/>
      <c r="L4" s="85"/>
      <c r="M4" s="85"/>
      <c r="N4" s="85"/>
      <c r="O4" s="85"/>
      <c r="P4" s="85"/>
      <c r="Q4" s="85"/>
      <c r="R4" s="85"/>
      <c r="S4" s="85"/>
    </row>
    <row r="5" spans="1:19">
      <c r="A5" s="85" t="s">
        <v>68</v>
      </c>
      <c r="B5" s="85" t="s">
        <v>356</v>
      </c>
      <c r="C5" s="70">
        <v>1.8878999999999999</v>
      </c>
      <c r="D5" s="70">
        <v>0.94179999999999997</v>
      </c>
      <c r="E5" s="70">
        <v>4.4999999999999998E-2</v>
      </c>
      <c r="F5" s="87">
        <v>1.0642204949999999E-2</v>
      </c>
      <c r="G5" s="87">
        <v>5.6370596719999997E-3</v>
      </c>
      <c r="H5" s="85"/>
      <c r="I5" s="85"/>
      <c r="J5" s="85"/>
      <c r="K5" s="85"/>
      <c r="L5" s="85"/>
      <c r="M5" s="85"/>
      <c r="N5" s="85"/>
      <c r="O5" s="85"/>
      <c r="P5" s="85"/>
      <c r="Q5" s="85"/>
      <c r="R5" s="85"/>
      <c r="S5" s="85"/>
    </row>
    <row r="6" spans="1:19">
      <c r="A6" s="85" t="s">
        <v>68</v>
      </c>
      <c r="B6" s="85" t="s">
        <v>134</v>
      </c>
      <c r="C6" s="70" t="s">
        <v>1974</v>
      </c>
      <c r="D6" s="70" t="s">
        <v>1974</v>
      </c>
      <c r="E6" s="70" t="s">
        <v>1974</v>
      </c>
      <c r="F6" s="70" t="s">
        <v>1974</v>
      </c>
      <c r="G6" s="70" t="s">
        <v>1974</v>
      </c>
      <c r="H6" s="85"/>
      <c r="I6" s="85"/>
      <c r="J6" s="85"/>
      <c r="K6" s="85"/>
      <c r="L6" s="85"/>
      <c r="M6" s="85"/>
      <c r="N6" s="85"/>
      <c r="O6" s="85"/>
      <c r="P6" s="85"/>
      <c r="Q6" s="85"/>
      <c r="R6" s="85"/>
      <c r="S6" s="85"/>
    </row>
    <row r="7" spans="1:19">
      <c r="A7" s="85" t="s">
        <v>68</v>
      </c>
      <c r="B7" s="85" t="s">
        <v>156</v>
      </c>
      <c r="C7" s="70">
        <v>1.0687</v>
      </c>
      <c r="D7" s="70">
        <v>0.40439999999999998</v>
      </c>
      <c r="E7" s="70">
        <v>8.2000000000000007E-3</v>
      </c>
      <c r="F7" s="87">
        <v>3.2674091420000002E-2</v>
      </c>
      <c r="G7" s="87">
        <v>3.057367963E-2</v>
      </c>
      <c r="H7" s="85"/>
      <c r="I7" s="85"/>
      <c r="J7" s="85"/>
      <c r="K7" s="85"/>
      <c r="L7" s="85"/>
      <c r="M7" s="85"/>
      <c r="N7" s="85"/>
      <c r="O7" s="85"/>
      <c r="P7" s="85"/>
      <c r="Q7" s="85"/>
      <c r="R7" s="85"/>
      <c r="S7" s="85"/>
    </row>
    <row r="8" spans="1:19">
      <c r="A8" s="85" t="s">
        <v>80</v>
      </c>
      <c r="B8" s="85" t="s">
        <v>102</v>
      </c>
      <c r="C8" s="70">
        <v>0.90269999999999995</v>
      </c>
      <c r="D8" s="70">
        <v>0.16300000000000001</v>
      </c>
      <c r="E8" s="70">
        <v>3.0799999999999998E-8</v>
      </c>
      <c r="F8" s="87">
        <v>0.1698784297</v>
      </c>
      <c r="G8" s="87">
        <v>0.18818924309999999</v>
      </c>
      <c r="H8" s="85"/>
      <c r="I8" s="85"/>
      <c r="J8" s="85"/>
      <c r="K8" s="85"/>
      <c r="L8" s="85"/>
      <c r="M8" s="85"/>
      <c r="N8" s="85"/>
      <c r="O8" s="85"/>
      <c r="P8" s="85"/>
      <c r="Q8" s="85"/>
      <c r="R8" s="85"/>
      <c r="S8" s="85"/>
    </row>
    <row r="9" spans="1:19">
      <c r="A9" s="85" t="s">
        <v>80</v>
      </c>
      <c r="B9" s="85" t="s">
        <v>356</v>
      </c>
      <c r="C9" s="70">
        <v>0.85140000000000005</v>
      </c>
      <c r="D9" s="70">
        <v>0.19</v>
      </c>
      <c r="E9" s="70">
        <v>7.4499999999999998E-6</v>
      </c>
      <c r="F9" s="87">
        <v>0.11792243769999999</v>
      </c>
      <c r="G9" s="87">
        <v>0.1385041551</v>
      </c>
      <c r="H9" s="85"/>
      <c r="I9" s="85"/>
      <c r="J9" s="85"/>
      <c r="K9" s="85"/>
      <c r="L9" s="85"/>
      <c r="M9" s="85"/>
      <c r="N9" s="85"/>
      <c r="O9" s="85"/>
      <c r="P9" s="85"/>
      <c r="Q9" s="85"/>
      <c r="R9" s="85"/>
      <c r="S9" s="85"/>
    </row>
    <row r="10" spans="1:19">
      <c r="A10" s="85" t="s">
        <v>80</v>
      </c>
      <c r="B10" s="85" t="s">
        <v>134</v>
      </c>
      <c r="C10" s="70" t="s">
        <v>1974</v>
      </c>
      <c r="D10" s="70" t="s">
        <v>1974</v>
      </c>
      <c r="E10" s="70" t="s">
        <v>1974</v>
      </c>
      <c r="F10" s="70" t="s">
        <v>1974</v>
      </c>
      <c r="G10" s="70" t="s">
        <v>1974</v>
      </c>
      <c r="H10" s="85"/>
      <c r="I10" s="85"/>
      <c r="J10" s="85"/>
      <c r="K10" s="85"/>
      <c r="L10" s="85"/>
      <c r="M10" s="85"/>
      <c r="N10" s="85"/>
      <c r="O10" s="85"/>
      <c r="P10" s="85"/>
      <c r="Q10" s="85"/>
      <c r="R10" s="85"/>
      <c r="S10" s="85"/>
    </row>
    <row r="11" spans="1:19">
      <c r="A11" s="85" t="s">
        <v>80</v>
      </c>
      <c r="B11" s="85" t="s">
        <v>156</v>
      </c>
      <c r="C11" s="70">
        <v>1.173</v>
      </c>
      <c r="D11" s="70">
        <v>0.11609999999999999</v>
      </c>
      <c r="E11" s="70">
        <v>5.3600000000000003E-24</v>
      </c>
      <c r="F11" s="87">
        <v>0.43511452080000002</v>
      </c>
      <c r="G11" s="87">
        <v>0.37094162050000001</v>
      </c>
      <c r="H11" s="85"/>
      <c r="I11" s="85"/>
      <c r="J11" s="85"/>
      <c r="K11" s="85"/>
      <c r="L11" s="85"/>
      <c r="M11" s="85"/>
      <c r="N11" s="85"/>
      <c r="O11" s="85"/>
      <c r="P11" s="85"/>
      <c r="Q11" s="85"/>
      <c r="R11" s="85"/>
      <c r="S11" s="85"/>
    </row>
    <row r="12" spans="1:19">
      <c r="A12" s="85" t="s">
        <v>102</v>
      </c>
      <c r="B12" s="85" t="s">
        <v>356</v>
      </c>
      <c r="C12" s="70">
        <v>0.64059999999999995</v>
      </c>
      <c r="D12" s="70">
        <v>0.22090000000000001</v>
      </c>
      <c r="E12" s="70">
        <v>3.7000000000000002E-3</v>
      </c>
      <c r="F12" s="87">
        <v>6.5639536679999999E-2</v>
      </c>
      <c r="G12" s="87">
        <v>0.1024657145</v>
      </c>
      <c r="H12" s="85"/>
      <c r="I12" s="85"/>
      <c r="J12" s="85"/>
      <c r="K12" s="85"/>
      <c r="L12" s="85"/>
      <c r="M12" s="85"/>
      <c r="N12" s="85"/>
      <c r="O12" s="85"/>
      <c r="P12" s="85"/>
      <c r="Q12" s="85"/>
      <c r="R12" s="85"/>
      <c r="S12" s="85"/>
    </row>
    <row r="13" spans="1:19">
      <c r="A13" s="85" t="s">
        <v>102</v>
      </c>
      <c r="B13" s="85" t="s">
        <v>134</v>
      </c>
      <c r="C13" s="70" t="s">
        <v>1974</v>
      </c>
      <c r="D13" s="70" t="s">
        <v>1974</v>
      </c>
      <c r="E13" s="70" t="s">
        <v>1974</v>
      </c>
      <c r="F13" s="70" t="s">
        <v>1974</v>
      </c>
      <c r="G13" s="70" t="s">
        <v>1974</v>
      </c>
      <c r="H13" s="85"/>
      <c r="I13" s="85"/>
      <c r="J13" s="85"/>
      <c r="K13" s="85"/>
      <c r="L13" s="85"/>
      <c r="M13" s="85"/>
      <c r="N13" s="85"/>
      <c r="O13" s="85"/>
      <c r="P13" s="85"/>
      <c r="Q13" s="85"/>
      <c r="R13" s="85"/>
      <c r="S13" s="85"/>
    </row>
    <row r="14" spans="1:19">
      <c r="A14" s="85" t="s">
        <v>102</v>
      </c>
      <c r="B14" s="85" t="s">
        <v>156</v>
      </c>
      <c r="C14" s="70">
        <v>0.81679999999999997</v>
      </c>
      <c r="D14" s="70">
        <v>9.4399999999999998E-2</v>
      </c>
      <c r="E14" s="70">
        <v>5.1700000000000002E-18</v>
      </c>
      <c r="F14" s="87">
        <v>0.45829143919999998</v>
      </c>
      <c r="G14" s="87">
        <v>0.5610815858</v>
      </c>
      <c r="H14" s="85"/>
      <c r="I14" s="85"/>
      <c r="J14" s="85"/>
      <c r="K14" s="85"/>
      <c r="L14" s="85"/>
      <c r="M14" s="85"/>
      <c r="N14" s="85"/>
      <c r="O14" s="85"/>
      <c r="P14" s="85"/>
      <c r="Q14" s="85"/>
      <c r="R14" s="85"/>
      <c r="S14" s="85"/>
    </row>
    <row r="15" spans="1:19">
      <c r="A15" s="85" t="s">
        <v>356</v>
      </c>
      <c r="B15" s="85" t="s">
        <v>134</v>
      </c>
      <c r="C15" s="70" t="s">
        <v>1974</v>
      </c>
      <c r="D15" s="70" t="s">
        <v>1974</v>
      </c>
      <c r="E15" s="70" t="s">
        <v>1974</v>
      </c>
      <c r="F15" s="70" t="s">
        <v>1974</v>
      </c>
      <c r="G15" s="70" t="s">
        <v>1974</v>
      </c>
      <c r="H15" s="85"/>
      <c r="I15" s="85"/>
      <c r="J15" s="85"/>
      <c r="K15" s="85"/>
      <c r="L15" s="85"/>
      <c r="M15" s="85"/>
      <c r="N15" s="85"/>
      <c r="O15" s="85"/>
      <c r="P15" s="85"/>
      <c r="Q15" s="85"/>
      <c r="R15" s="85"/>
      <c r="S15" s="85"/>
    </row>
    <row r="16" spans="1:19">
      <c r="A16" s="85" t="s">
        <v>356</v>
      </c>
      <c r="B16" s="85" t="s">
        <v>156</v>
      </c>
      <c r="C16" s="70">
        <v>0.78490000000000004</v>
      </c>
      <c r="D16" s="70">
        <v>0.128</v>
      </c>
      <c r="E16" s="70">
        <v>8.6999999999999999E-10</v>
      </c>
      <c r="F16" s="87">
        <v>0.2395324707</v>
      </c>
      <c r="G16" s="87">
        <v>0.3051757813</v>
      </c>
      <c r="H16" s="85"/>
      <c r="I16" s="85"/>
      <c r="J16" s="85"/>
      <c r="K16" s="85"/>
      <c r="L16" s="85"/>
      <c r="M16" s="85"/>
      <c r="N16" s="85"/>
      <c r="O16" s="85"/>
      <c r="P16" s="85"/>
      <c r="Q16" s="85"/>
      <c r="R16" s="85"/>
      <c r="S16" s="85"/>
    </row>
    <row r="17" spans="1:7">
      <c r="A17" s="69" t="s">
        <v>134</v>
      </c>
      <c r="B17" s="69" t="s">
        <v>156</v>
      </c>
      <c r="C17" s="71" t="s">
        <v>1974</v>
      </c>
      <c r="D17" s="71" t="s">
        <v>1974</v>
      </c>
      <c r="E17" s="71" t="s">
        <v>1974</v>
      </c>
      <c r="F17" s="70" t="s">
        <v>1974</v>
      </c>
      <c r="G17" s="70" t="s">
        <v>1974</v>
      </c>
    </row>
    <row r="18" spans="1:7" ht="18.75" thickBot="1">
      <c r="A18" s="76" t="s">
        <v>7068</v>
      </c>
      <c r="B18" s="77"/>
      <c r="C18" s="77"/>
      <c r="D18" s="77"/>
      <c r="E18" s="77"/>
      <c r="F18" s="79">
        <f>SUM(F3:F17)/SUM(G3:G17)</f>
        <v>0.89963795528308366</v>
      </c>
      <c r="G18" s="77"/>
    </row>
    <row r="19" spans="1:7" ht="18.75" thickBot="1">
      <c r="A19" s="76" t="s">
        <v>7069</v>
      </c>
      <c r="B19" s="77"/>
      <c r="C19" s="77"/>
      <c r="D19" s="77"/>
      <c r="E19" s="77"/>
      <c r="F19" s="80"/>
      <c r="G19" s="80">
        <f>SQRT(1/SUM(G3:G17))/SQRT(COUNT(G3:G17))</f>
        <v>0.23970678071909135</v>
      </c>
    </row>
    <row r="20" spans="1:7">
      <c r="A20" s="85" t="s">
        <v>7070</v>
      </c>
      <c r="B20" s="85"/>
      <c r="C20" s="85"/>
      <c r="D20" s="85"/>
      <c r="E20" s="85"/>
      <c r="F20" s="85"/>
      <c r="G20" s="85"/>
    </row>
  </sheetData>
  <mergeCells count="1">
    <mergeCell ref="A1:S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746D-E973-49E8-99A1-2A3447A1DA50}">
  <dimension ref="A1:S70"/>
  <sheetViews>
    <sheetView workbookViewId="0">
      <selection activeCell="A3" sqref="A3"/>
    </sheetView>
  </sheetViews>
  <sheetFormatPr defaultRowHeight="15"/>
  <cols>
    <col min="1" max="1" width="24" bestFit="1" customWidth="1"/>
    <col min="2" max="2" width="16.28515625" bestFit="1" customWidth="1"/>
    <col min="3" max="3" width="14.85546875" bestFit="1" customWidth="1"/>
    <col min="4" max="4" width="11.28515625" bestFit="1" customWidth="1"/>
    <col min="5" max="5" width="13.5703125" bestFit="1" customWidth="1"/>
    <col min="6" max="6" width="9.42578125" bestFit="1" customWidth="1"/>
    <col min="7" max="7" width="11.140625" bestFit="1" customWidth="1"/>
    <col min="8" max="8" width="11.5703125" bestFit="1" customWidth="1"/>
    <col min="9" max="9" width="11.85546875" bestFit="1" customWidth="1"/>
    <col min="10" max="10" width="9" bestFit="1" customWidth="1"/>
    <col min="11" max="11" width="7.7109375" bestFit="1" customWidth="1"/>
    <col min="12" max="12" width="10.140625" bestFit="1" customWidth="1"/>
    <col min="13" max="13" width="8.7109375" bestFit="1" customWidth="1"/>
    <col min="14" max="14" width="10.7109375" bestFit="1" customWidth="1"/>
    <col min="15" max="15" width="12.140625" bestFit="1" customWidth="1"/>
    <col min="16" max="16" width="15.140625" bestFit="1" customWidth="1"/>
  </cols>
  <sheetData>
    <row r="1" spans="1:19" ht="16.5" thickBot="1">
      <c r="A1" s="199" t="s">
        <v>34</v>
      </c>
      <c r="B1" s="198"/>
      <c r="C1" s="198"/>
      <c r="D1" s="198"/>
      <c r="E1" s="198"/>
      <c r="F1" s="198"/>
      <c r="G1" s="198"/>
      <c r="H1" s="198"/>
      <c r="I1" s="198"/>
      <c r="J1" s="198"/>
      <c r="K1" s="198"/>
      <c r="L1" s="198"/>
      <c r="M1" s="198"/>
      <c r="N1" s="198"/>
      <c r="O1" s="198"/>
      <c r="P1" s="198"/>
      <c r="Q1" s="198"/>
      <c r="R1" s="198"/>
      <c r="S1" s="198"/>
    </row>
    <row r="2" spans="1:19" ht="27" thickTop="1" thickBot="1">
      <c r="A2" s="64" t="s">
        <v>5625</v>
      </c>
      <c r="B2" s="64" t="s">
        <v>7072</v>
      </c>
      <c r="C2" s="64" t="s">
        <v>7073</v>
      </c>
      <c r="D2" s="64" t="s">
        <v>7074</v>
      </c>
      <c r="E2" s="64" t="s">
        <v>7075</v>
      </c>
      <c r="F2" s="64" t="s">
        <v>7076</v>
      </c>
      <c r="G2" s="64" t="s">
        <v>7077</v>
      </c>
      <c r="H2" s="64" t="s">
        <v>7078</v>
      </c>
      <c r="I2" s="64" t="s">
        <v>7079</v>
      </c>
      <c r="J2" s="64" t="s">
        <v>7080</v>
      </c>
      <c r="K2" s="64" t="s">
        <v>249</v>
      </c>
      <c r="L2" s="64" t="s">
        <v>7081</v>
      </c>
      <c r="M2" s="64" t="s">
        <v>7082</v>
      </c>
      <c r="N2" s="64" t="s">
        <v>7083</v>
      </c>
      <c r="O2" s="64" t="s">
        <v>7084</v>
      </c>
      <c r="P2" s="64" t="s">
        <v>7085</v>
      </c>
      <c r="Q2" s="85"/>
      <c r="R2" s="85"/>
      <c r="S2" s="85"/>
    </row>
    <row r="3" spans="1:19" s="85" customFormat="1" ht="15.75" thickTop="1">
      <c r="A3" s="85" t="s">
        <v>7086</v>
      </c>
      <c r="B3" s="95"/>
      <c r="C3" s="96" t="s">
        <v>7087</v>
      </c>
      <c r="D3" s="95"/>
      <c r="E3" s="96" t="s">
        <v>7087</v>
      </c>
      <c r="F3" s="95"/>
      <c r="G3" s="96" t="s">
        <v>7087</v>
      </c>
      <c r="H3" s="96" t="s">
        <v>7087</v>
      </c>
      <c r="I3" s="96" t="s">
        <v>7087</v>
      </c>
      <c r="J3" s="95"/>
      <c r="K3" s="96" t="s">
        <v>7087</v>
      </c>
      <c r="L3" s="95"/>
      <c r="M3" s="95"/>
      <c r="N3" s="96" t="s">
        <v>7087</v>
      </c>
      <c r="O3" s="96" t="s">
        <v>7087</v>
      </c>
      <c r="P3" s="96" t="s">
        <v>7087</v>
      </c>
    </row>
    <row r="4" spans="1:19" s="85" customFormat="1">
      <c r="A4" s="85" t="s">
        <v>7088</v>
      </c>
      <c r="B4" s="95"/>
      <c r="C4" s="96" t="s">
        <v>7087</v>
      </c>
      <c r="D4" s="95"/>
      <c r="E4" s="96" t="s">
        <v>7087</v>
      </c>
      <c r="F4" s="95"/>
      <c r="G4" s="96" t="s">
        <v>7087</v>
      </c>
      <c r="H4" s="96" t="s">
        <v>7087</v>
      </c>
      <c r="I4" s="96" t="s">
        <v>7087</v>
      </c>
      <c r="J4" s="95"/>
      <c r="K4" s="96" t="s">
        <v>7087</v>
      </c>
      <c r="L4" s="95"/>
      <c r="M4" s="95"/>
      <c r="N4" s="96" t="s">
        <v>7087</v>
      </c>
      <c r="O4" s="96" t="s">
        <v>7087</v>
      </c>
      <c r="P4" s="95"/>
    </row>
    <row r="5" spans="1:19" s="85" customFormat="1">
      <c r="A5" s="85" t="s">
        <v>7089</v>
      </c>
      <c r="B5" s="95"/>
      <c r="C5" s="95"/>
      <c r="D5" s="95"/>
      <c r="E5" s="96" t="s">
        <v>7087</v>
      </c>
      <c r="F5" s="95"/>
      <c r="G5" s="96" t="s">
        <v>7087</v>
      </c>
      <c r="H5" s="96" t="s">
        <v>7087</v>
      </c>
      <c r="I5" s="95"/>
      <c r="J5" s="95"/>
      <c r="K5" s="96" t="s">
        <v>7087</v>
      </c>
      <c r="L5" s="95"/>
      <c r="M5" s="95"/>
      <c r="N5" s="96" t="s">
        <v>7087</v>
      </c>
      <c r="O5" s="96" t="s">
        <v>7087</v>
      </c>
      <c r="P5" s="96" t="s">
        <v>7087</v>
      </c>
    </row>
    <row r="6" spans="1:19" s="85" customFormat="1">
      <c r="A6" s="85" t="s">
        <v>7090</v>
      </c>
      <c r="B6" s="95"/>
      <c r="C6" s="95"/>
      <c r="D6" s="96" t="s">
        <v>7087</v>
      </c>
      <c r="E6" s="96" t="s">
        <v>7087</v>
      </c>
      <c r="F6" s="95"/>
      <c r="G6" s="96" t="s">
        <v>7087</v>
      </c>
      <c r="H6" s="96" t="s">
        <v>7087</v>
      </c>
      <c r="I6" s="95"/>
      <c r="J6" s="95"/>
      <c r="K6" s="96" t="s">
        <v>7087</v>
      </c>
      <c r="L6" s="95"/>
      <c r="M6" s="95"/>
      <c r="N6" s="96" t="s">
        <v>7087</v>
      </c>
      <c r="O6" s="95"/>
      <c r="P6" s="96" t="s">
        <v>7087</v>
      </c>
    </row>
    <row r="7" spans="1:19" s="85" customFormat="1">
      <c r="A7" s="85" t="s">
        <v>7091</v>
      </c>
      <c r="B7" s="95"/>
      <c r="C7" s="96" t="s">
        <v>7087</v>
      </c>
      <c r="D7" s="96" t="s">
        <v>7087</v>
      </c>
      <c r="E7" s="96" t="s">
        <v>7087</v>
      </c>
      <c r="F7" s="95"/>
      <c r="G7" s="96" t="s">
        <v>7087</v>
      </c>
      <c r="H7" s="96" t="s">
        <v>7087</v>
      </c>
      <c r="I7" s="95"/>
      <c r="J7" s="95"/>
      <c r="K7" s="96" t="s">
        <v>7087</v>
      </c>
      <c r="L7" s="95"/>
      <c r="M7" s="95"/>
      <c r="N7" s="95"/>
      <c r="O7" s="95"/>
      <c r="P7" s="96" t="s">
        <v>7087</v>
      </c>
    </row>
    <row r="8" spans="1:19" s="85" customFormat="1">
      <c r="A8" s="85" t="s">
        <v>7092</v>
      </c>
      <c r="B8" s="95"/>
      <c r="C8" s="96" t="s">
        <v>7087</v>
      </c>
      <c r="D8" s="95"/>
      <c r="E8" s="95"/>
      <c r="F8" s="95"/>
      <c r="G8" s="95"/>
      <c r="H8" s="95"/>
      <c r="I8" s="95"/>
      <c r="J8" s="95"/>
      <c r="K8" s="95"/>
      <c r="L8" s="95"/>
      <c r="M8" s="95"/>
      <c r="N8" s="95"/>
      <c r="O8" s="96" t="s">
        <v>7087</v>
      </c>
      <c r="P8" s="96" t="s">
        <v>7087</v>
      </c>
    </row>
    <row r="9" spans="1:19" s="85" customFormat="1">
      <c r="A9" s="85" t="s">
        <v>7093</v>
      </c>
      <c r="B9" s="95"/>
      <c r="C9" s="96" t="s">
        <v>7087</v>
      </c>
      <c r="D9" s="95"/>
      <c r="E9" s="95"/>
      <c r="F9" s="95"/>
      <c r="G9" s="95"/>
      <c r="H9" s="95"/>
      <c r="I9" s="95"/>
      <c r="J9" s="95"/>
      <c r="K9" s="95"/>
      <c r="L9" s="95"/>
      <c r="M9" s="95"/>
      <c r="N9" s="95"/>
      <c r="O9" s="95"/>
      <c r="P9" s="96" t="s">
        <v>7087</v>
      </c>
    </row>
    <row r="10" spans="1:19" s="85" customFormat="1">
      <c r="A10" s="85" t="s">
        <v>7094</v>
      </c>
      <c r="B10" s="95"/>
      <c r="C10" s="96" t="s">
        <v>7087</v>
      </c>
      <c r="D10" s="96" t="s">
        <v>7087</v>
      </c>
      <c r="E10" s="96" t="s">
        <v>7087</v>
      </c>
      <c r="F10" s="95"/>
      <c r="G10" s="96" t="s">
        <v>7087</v>
      </c>
      <c r="H10" s="96" t="s">
        <v>7087</v>
      </c>
      <c r="I10" s="95"/>
      <c r="J10" s="95"/>
      <c r="K10" s="96" t="s">
        <v>7087</v>
      </c>
      <c r="L10" s="96" t="s">
        <v>7087</v>
      </c>
      <c r="M10" s="95"/>
      <c r="N10" s="95"/>
      <c r="O10" s="96" t="s">
        <v>7087</v>
      </c>
      <c r="P10" s="96" t="s">
        <v>7087</v>
      </c>
    </row>
    <row r="11" spans="1:19" s="85" customFormat="1">
      <c r="A11" s="85" t="s">
        <v>7095</v>
      </c>
      <c r="B11" s="95"/>
      <c r="C11" s="95"/>
      <c r="D11" s="95"/>
      <c r="E11" s="95"/>
      <c r="F11" s="95"/>
      <c r="G11" s="95"/>
      <c r="H11" s="96" t="s">
        <v>7087</v>
      </c>
      <c r="I11" s="95"/>
      <c r="J11" s="95"/>
      <c r="K11" s="95"/>
      <c r="L11" s="96" t="s">
        <v>7087</v>
      </c>
      <c r="M11" s="95"/>
      <c r="N11" s="95"/>
      <c r="O11" s="95"/>
      <c r="P11" s="96" t="s">
        <v>7087</v>
      </c>
    </row>
    <row r="12" spans="1:19" s="85" customFormat="1">
      <c r="A12" s="85" t="s">
        <v>7096</v>
      </c>
      <c r="B12" s="95"/>
      <c r="C12" s="96" t="s">
        <v>7087</v>
      </c>
      <c r="D12" s="96" t="s">
        <v>7087</v>
      </c>
      <c r="E12" s="96" t="s">
        <v>7087</v>
      </c>
      <c r="F12" s="95"/>
      <c r="G12" s="96" t="s">
        <v>7087</v>
      </c>
      <c r="H12" s="95"/>
      <c r="I12" s="95"/>
      <c r="J12" s="95"/>
      <c r="K12" s="95"/>
      <c r="L12" s="95"/>
      <c r="M12" s="95"/>
      <c r="N12" s="95"/>
      <c r="O12" s="95"/>
      <c r="P12" s="96" t="s">
        <v>7087</v>
      </c>
    </row>
    <row r="13" spans="1:19" s="85" customFormat="1">
      <c r="A13" s="85" t="s">
        <v>7097</v>
      </c>
      <c r="B13" s="95"/>
      <c r="C13" s="95"/>
      <c r="D13" s="96" t="s">
        <v>7087</v>
      </c>
      <c r="E13" s="96" t="s">
        <v>7087</v>
      </c>
      <c r="F13" s="95"/>
      <c r="G13" s="96" t="s">
        <v>7087</v>
      </c>
      <c r="H13" s="96" t="s">
        <v>7087</v>
      </c>
      <c r="I13" s="95"/>
      <c r="J13" s="96" t="s">
        <v>7087</v>
      </c>
      <c r="K13" s="96" t="s">
        <v>7087</v>
      </c>
      <c r="L13" s="96" t="s">
        <v>7087</v>
      </c>
      <c r="M13" s="95"/>
      <c r="N13" s="95"/>
      <c r="O13" s="95"/>
      <c r="P13" s="96" t="s">
        <v>7087</v>
      </c>
    </row>
    <row r="14" spans="1:19" s="85" customFormat="1">
      <c r="A14" s="85" t="s">
        <v>7098</v>
      </c>
      <c r="B14" s="95"/>
      <c r="C14" s="96" t="s">
        <v>7087</v>
      </c>
      <c r="D14" s="95"/>
      <c r="E14" s="95"/>
      <c r="F14" s="95"/>
      <c r="G14" s="95"/>
      <c r="H14" s="95"/>
      <c r="I14" s="95"/>
      <c r="J14" s="95"/>
      <c r="K14" s="95"/>
      <c r="L14" s="95"/>
      <c r="M14" s="95"/>
      <c r="N14" s="95"/>
      <c r="O14" s="96" t="s">
        <v>7087</v>
      </c>
      <c r="P14" s="96" t="s">
        <v>7087</v>
      </c>
    </row>
    <row r="15" spans="1:19" s="85" customFormat="1">
      <c r="A15" s="85" t="s">
        <v>7099</v>
      </c>
      <c r="B15" s="95"/>
      <c r="C15" s="96" t="s">
        <v>7087</v>
      </c>
      <c r="D15" s="95"/>
      <c r="E15" s="95"/>
      <c r="F15" s="95"/>
      <c r="G15" s="95"/>
      <c r="H15" s="95"/>
      <c r="I15" s="95"/>
      <c r="J15" s="95"/>
      <c r="K15" s="95"/>
      <c r="L15" s="95"/>
      <c r="M15" s="95"/>
      <c r="N15" s="95"/>
      <c r="O15" s="96" t="s">
        <v>7087</v>
      </c>
      <c r="P15" s="96" t="s">
        <v>7087</v>
      </c>
    </row>
    <row r="16" spans="1:19" s="85" customFormat="1">
      <c r="A16" s="85" t="s">
        <v>7100</v>
      </c>
      <c r="B16" s="95"/>
      <c r="C16" s="96" t="s">
        <v>7087</v>
      </c>
      <c r="D16" s="96" t="s">
        <v>7087</v>
      </c>
      <c r="E16" s="96" t="s">
        <v>7087</v>
      </c>
      <c r="F16" s="95"/>
      <c r="G16" s="96" t="s">
        <v>7087</v>
      </c>
      <c r="H16" s="96" t="s">
        <v>7087</v>
      </c>
      <c r="I16" s="95"/>
      <c r="J16" s="95"/>
      <c r="K16" s="95"/>
      <c r="L16" s="96" t="s">
        <v>7087</v>
      </c>
      <c r="M16" s="95"/>
      <c r="N16" s="95"/>
      <c r="O16" s="96" t="s">
        <v>7087</v>
      </c>
      <c r="P16" s="96" t="s">
        <v>7087</v>
      </c>
    </row>
    <row r="17" spans="1:19" s="85" customFormat="1">
      <c r="A17" s="85" t="s">
        <v>7101</v>
      </c>
      <c r="B17" s="95"/>
      <c r="C17" s="95"/>
      <c r="D17" s="95"/>
      <c r="E17" s="95"/>
      <c r="F17" s="95"/>
      <c r="G17" s="95"/>
      <c r="H17" s="96" t="s">
        <v>7087</v>
      </c>
      <c r="I17" s="95"/>
      <c r="J17" s="95"/>
      <c r="K17" s="95"/>
      <c r="L17" s="95"/>
      <c r="M17" s="95"/>
      <c r="N17" s="95"/>
      <c r="O17" s="95"/>
      <c r="P17" s="96" t="s">
        <v>7087</v>
      </c>
    </row>
    <row r="18" spans="1:19" s="85" customFormat="1">
      <c r="A18" s="85" t="s">
        <v>7102</v>
      </c>
      <c r="B18" s="95"/>
      <c r="C18" s="96" t="s">
        <v>7087</v>
      </c>
      <c r="D18" s="95"/>
      <c r="E18" s="95"/>
      <c r="F18" s="96"/>
      <c r="G18" s="95"/>
      <c r="H18" s="95"/>
      <c r="I18" s="95"/>
      <c r="J18" s="95"/>
      <c r="K18" s="95"/>
      <c r="L18" s="96" t="s">
        <v>7087</v>
      </c>
      <c r="M18" s="95"/>
      <c r="N18" s="95"/>
      <c r="O18" s="96" t="s">
        <v>7087</v>
      </c>
      <c r="P18" s="96" t="s">
        <v>7087</v>
      </c>
    </row>
    <row r="19" spans="1:19" s="85" customFormat="1">
      <c r="A19" s="85" t="s">
        <v>7103</v>
      </c>
      <c r="B19" s="95"/>
      <c r="C19" s="96" t="s">
        <v>7087</v>
      </c>
      <c r="D19" s="96" t="s">
        <v>7087</v>
      </c>
      <c r="E19" s="95"/>
      <c r="F19" s="96" t="s">
        <v>7087</v>
      </c>
      <c r="G19" s="96" t="s">
        <v>7087</v>
      </c>
      <c r="H19" s="96" t="s">
        <v>7087</v>
      </c>
      <c r="I19" s="96" t="s">
        <v>7087</v>
      </c>
      <c r="J19" s="96" t="s">
        <v>7087</v>
      </c>
      <c r="K19" s="95"/>
      <c r="L19" s="96" t="s">
        <v>7087</v>
      </c>
      <c r="M19" s="95"/>
      <c r="N19" s="95"/>
      <c r="O19" s="96" t="s">
        <v>7087</v>
      </c>
      <c r="P19" s="96" t="s">
        <v>7087</v>
      </c>
    </row>
    <row r="20" spans="1:19">
      <c r="A20" s="81" t="s">
        <v>7104</v>
      </c>
      <c r="B20" s="81" t="s">
        <v>339</v>
      </c>
      <c r="C20" s="82"/>
      <c r="D20" s="82" t="s">
        <v>7087</v>
      </c>
      <c r="E20" s="82" t="s">
        <v>7087</v>
      </c>
      <c r="F20" s="82"/>
      <c r="G20" s="82"/>
      <c r="H20" s="82"/>
      <c r="I20" s="82"/>
      <c r="J20" s="82"/>
      <c r="K20" s="82"/>
      <c r="L20" s="82"/>
      <c r="M20" s="82"/>
      <c r="N20" s="82"/>
      <c r="O20" s="82"/>
      <c r="P20" s="82" t="s">
        <v>7087</v>
      </c>
      <c r="Q20" s="85"/>
      <c r="R20" s="85"/>
      <c r="S20" s="85"/>
    </row>
    <row r="21" spans="1:19">
      <c r="A21" s="81" t="s">
        <v>7105</v>
      </c>
      <c r="B21" s="81" t="s">
        <v>339</v>
      </c>
      <c r="C21" s="82"/>
      <c r="D21" s="82"/>
      <c r="E21" s="82"/>
      <c r="F21" s="82"/>
      <c r="G21" s="82"/>
      <c r="H21" s="82"/>
      <c r="I21" s="82"/>
      <c r="J21" s="82"/>
      <c r="K21" s="82"/>
      <c r="L21" s="82" t="s">
        <v>7087</v>
      </c>
      <c r="M21" s="82"/>
      <c r="N21" s="82"/>
      <c r="O21" s="82"/>
      <c r="P21" s="82" t="s">
        <v>7087</v>
      </c>
      <c r="Q21" s="85"/>
      <c r="R21" s="85"/>
      <c r="S21" s="85"/>
    </row>
    <row r="22" spans="1:19">
      <c r="A22" s="81" t="s">
        <v>7106</v>
      </c>
      <c r="B22" s="81" t="s">
        <v>73</v>
      </c>
      <c r="C22" s="82"/>
      <c r="D22" s="82"/>
      <c r="E22" s="82" t="s">
        <v>7087</v>
      </c>
      <c r="F22" s="82"/>
      <c r="G22" s="82"/>
      <c r="H22" s="82"/>
      <c r="I22" s="82"/>
      <c r="J22" s="82"/>
      <c r="K22" s="82"/>
      <c r="L22" s="82"/>
      <c r="M22" s="82"/>
      <c r="N22" s="82"/>
      <c r="O22" s="82"/>
      <c r="P22" s="82" t="s">
        <v>7087</v>
      </c>
      <c r="Q22" s="85"/>
      <c r="R22" s="85"/>
      <c r="S22" s="85"/>
    </row>
    <row r="23" spans="1:19">
      <c r="A23" s="81" t="s">
        <v>7107</v>
      </c>
      <c r="B23" s="81" t="s">
        <v>73</v>
      </c>
      <c r="C23" s="82" t="s">
        <v>7087</v>
      </c>
      <c r="D23" s="82" t="s">
        <v>7087</v>
      </c>
      <c r="E23" s="82"/>
      <c r="F23" s="82"/>
      <c r="G23" s="82"/>
      <c r="H23" s="82"/>
      <c r="I23" s="82"/>
      <c r="J23" s="82"/>
      <c r="K23" s="82"/>
      <c r="L23" s="82"/>
      <c r="M23" s="82"/>
      <c r="N23" s="82"/>
      <c r="O23" s="82"/>
      <c r="P23" s="82" t="s">
        <v>7087</v>
      </c>
      <c r="Q23" s="85"/>
      <c r="R23" s="85"/>
      <c r="S23" s="85"/>
    </row>
    <row r="24" spans="1:19">
      <c r="A24" s="81" t="s">
        <v>7108</v>
      </c>
      <c r="B24" s="81" t="s">
        <v>73</v>
      </c>
      <c r="C24" s="82"/>
      <c r="D24" s="82" t="s">
        <v>7087</v>
      </c>
      <c r="E24" s="82"/>
      <c r="F24" s="82"/>
      <c r="G24" s="82"/>
      <c r="H24" s="82"/>
      <c r="I24" s="82"/>
      <c r="J24" s="82" t="s">
        <v>7087</v>
      </c>
      <c r="K24" s="82"/>
      <c r="L24" s="82" t="s">
        <v>7087</v>
      </c>
      <c r="M24" s="82"/>
      <c r="N24" s="82"/>
      <c r="O24" s="82"/>
      <c r="P24" s="82" t="s">
        <v>7087</v>
      </c>
      <c r="Q24" s="85"/>
      <c r="R24" s="85"/>
      <c r="S24" s="85"/>
    </row>
    <row r="25" spans="1:19">
      <c r="A25" s="81" t="s">
        <v>7109</v>
      </c>
      <c r="B25" s="81" t="s">
        <v>73</v>
      </c>
      <c r="C25" s="82"/>
      <c r="D25" s="82"/>
      <c r="E25" s="82"/>
      <c r="F25" s="82" t="s">
        <v>7087</v>
      </c>
      <c r="G25" s="82"/>
      <c r="H25" s="82"/>
      <c r="I25" s="82"/>
      <c r="J25" s="82"/>
      <c r="K25" s="82"/>
      <c r="L25" s="82" t="s">
        <v>7087</v>
      </c>
      <c r="M25" s="82"/>
      <c r="N25" s="82"/>
      <c r="O25" s="82"/>
      <c r="P25" s="82" t="s">
        <v>7087</v>
      </c>
      <c r="Q25" s="85"/>
      <c r="R25" s="85"/>
      <c r="S25" s="85"/>
    </row>
    <row r="26" spans="1:19">
      <c r="A26" s="81" t="s">
        <v>7110</v>
      </c>
      <c r="B26" s="81" t="s">
        <v>73</v>
      </c>
      <c r="C26" s="82"/>
      <c r="D26" s="82"/>
      <c r="E26" s="82"/>
      <c r="F26" s="82" t="s">
        <v>7087</v>
      </c>
      <c r="G26" s="82" t="s">
        <v>7087</v>
      </c>
      <c r="H26" s="82"/>
      <c r="I26" s="82" t="s">
        <v>7087</v>
      </c>
      <c r="J26" s="82"/>
      <c r="K26" s="82"/>
      <c r="L26" s="82" t="s">
        <v>7087</v>
      </c>
      <c r="M26" s="82"/>
      <c r="N26" s="82"/>
      <c r="O26" s="82"/>
      <c r="P26" s="82" t="s">
        <v>7087</v>
      </c>
      <c r="Q26" s="85"/>
      <c r="R26" s="85"/>
      <c r="S26" s="85"/>
    </row>
    <row r="27" spans="1:19">
      <c r="A27" s="81" t="s">
        <v>7111</v>
      </c>
      <c r="B27" s="81" t="s">
        <v>77</v>
      </c>
      <c r="C27" s="82"/>
      <c r="D27" s="82" t="s">
        <v>7087</v>
      </c>
      <c r="E27" s="82" t="s">
        <v>7087</v>
      </c>
      <c r="F27" s="82"/>
      <c r="G27" s="82" t="s">
        <v>7087</v>
      </c>
      <c r="H27" s="82"/>
      <c r="I27" s="82"/>
      <c r="J27" s="82"/>
      <c r="K27" s="82"/>
      <c r="L27" s="82"/>
      <c r="M27" s="82"/>
      <c r="N27" s="82"/>
      <c r="O27" s="82"/>
      <c r="P27" s="82" t="s">
        <v>7087</v>
      </c>
      <c r="Q27" s="85"/>
      <c r="R27" s="85"/>
      <c r="S27" s="85"/>
    </row>
    <row r="28" spans="1:19">
      <c r="A28" s="81" t="s">
        <v>7112</v>
      </c>
      <c r="B28" s="81" t="s">
        <v>77</v>
      </c>
      <c r="C28" s="82"/>
      <c r="D28" s="82" t="s">
        <v>7087</v>
      </c>
      <c r="E28" s="82"/>
      <c r="F28" s="82" t="s">
        <v>7087</v>
      </c>
      <c r="G28" s="82" t="s">
        <v>7087</v>
      </c>
      <c r="H28" s="82"/>
      <c r="I28" s="82"/>
      <c r="J28" s="82" t="s">
        <v>7087</v>
      </c>
      <c r="K28" s="82"/>
      <c r="L28" s="82" t="s">
        <v>7087</v>
      </c>
      <c r="M28" s="82"/>
      <c r="N28" s="82"/>
      <c r="O28" s="82"/>
      <c r="P28" s="82" t="s">
        <v>7087</v>
      </c>
      <c r="Q28" s="85"/>
      <c r="R28" s="85"/>
      <c r="S28" s="85"/>
    </row>
    <row r="29" spans="1:19">
      <c r="A29" s="81" t="s">
        <v>7113</v>
      </c>
      <c r="B29" s="81" t="s">
        <v>80</v>
      </c>
      <c r="C29" s="82" t="s">
        <v>7087</v>
      </c>
      <c r="D29" s="82" t="s">
        <v>7087</v>
      </c>
      <c r="E29" s="82"/>
      <c r="F29" s="82"/>
      <c r="G29" s="82" t="s">
        <v>7087</v>
      </c>
      <c r="H29" s="82" t="s">
        <v>7087</v>
      </c>
      <c r="I29" s="82" t="s">
        <v>7087</v>
      </c>
      <c r="J29" s="82"/>
      <c r="K29" s="82"/>
      <c r="L29" s="82"/>
      <c r="M29" s="82"/>
      <c r="N29" s="82"/>
      <c r="O29" s="82"/>
      <c r="P29" s="82" t="s">
        <v>7087</v>
      </c>
      <c r="Q29" s="85"/>
      <c r="R29" s="85"/>
      <c r="S29" s="85"/>
    </row>
    <row r="30" spans="1:19">
      <c r="A30" s="81" t="s">
        <v>7114</v>
      </c>
      <c r="B30" s="81" t="s">
        <v>80</v>
      </c>
      <c r="C30" s="82"/>
      <c r="D30" s="82" t="s">
        <v>7087</v>
      </c>
      <c r="E30" s="82" t="s">
        <v>7087</v>
      </c>
      <c r="F30" s="82"/>
      <c r="G30" s="82" t="s">
        <v>7087</v>
      </c>
      <c r="H30" s="82" t="s">
        <v>7087</v>
      </c>
      <c r="I30" s="82"/>
      <c r="J30" s="82"/>
      <c r="K30" s="82"/>
      <c r="L30" s="82"/>
      <c r="M30" s="82"/>
      <c r="N30" s="82"/>
      <c r="O30" s="82"/>
      <c r="P30" s="82" t="s">
        <v>7087</v>
      </c>
      <c r="Q30" s="85"/>
      <c r="R30" s="85"/>
      <c r="S30" s="85"/>
    </row>
    <row r="31" spans="1:19">
      <c r="A31" s="81" t="s">
        <v>7115</v>
      </c>
      <c r="B31" s="81" t="s">
        <v>80</v>
      </c>
      <c r="C31" s="82" t="s">
        <v>7087</v>
      </c>
      <c r="D31" s="82" t="s">
        <v>7087</v>
      </c>
      <c r="E31" s="82"/>
      <c r="F31" s="82" t="s">
        <v>7087</v>
      </c>
      <c r="G31" s="82"/>
      <c r="H31" s="82"/>
      <c r="I31" s="82" t="s">
        <v>7087</v>
      </c>
      <c r="J31" s="82" t="s">
        <v>7087</v>
      </c>
      <c r="K31" s="82"/>
      <c r="L31" s="82" t="s">
        <v>7087</v>
      </c>
      <c r="M31" s="82"/>
      <c r="N31" s="82"/>
      <c r="O31" s="82"/>
      <c r="P31" s="82" t="s">
        <v>7087</v>
      </c>
      <c r="Q31" s="85"/>
      <c r="R31" s="85"/>
      <c r="S31" s="85"/>
    </row>
    <row r="32" spans="1:19">
      <c r="A32" s="81" t="s">
        <v>7116</v>
      </c>
      <c r="B32" s="81" t="s">
        <v>87</v>
      </c>
      <c r="C32" s="82"/>
      <c r="D32" s="82"/>
      <c r="E32" s="82" t="s">
        <v>7087</v>
      </c>
      <c r="F32" s="82"/>
      <c r="G32" s="82"/>
      <c r="H32" s="82"/>
      <c r="I32" s="82"/>
      <c r="J32" s="82"/>
      <c r="K32" s="82"/>
      <c r="L32" s="82"/>
      <c r="M32" s="82"/>
      <c r="N32" s="82"/>
      <c r="O32" s="82"/>
      <c r="P32" s="82" t="s">
        <v>7087</v>
      </c>
      <c r="Q32" s="85"/>
      <c r="R32" s="85"/>
      <c r="S32" s="85"/>
    </row>
    <row r="33" spans="1:19">
      <c r="A33" s="81" t="s">
        <v>7117</v>
      </c>
      <c r="B33" s="81" t="s">
        <v>87</v>
      </c>
      <c r="C33" s="82" t="s">
        <v>7087</v>
      </c>
      <c r="D33" s="82" t="s">
        <v>7087</v>
      </c>
      <c r="E33" s="82"/>
      <c r="F33" s="82" t="s">
        <v>7087</v>
      </c>
      <c r="G33" s="82"/>
      <c r="H33" s="82"/>
      <c r="I33" s="82"/>
      <c r="J33" s="82"/>
      <c r="K33" s="82"/>
      <c r="L33" s="82"/>
      <c r="M33" s="82"/>
      <c r="N33" s="82"/>
      <c r="O33" s="82"/>
      <c r="P33" s="82" t="s">
        <v>7087</v>
      </c>
      <c r="Q33" s="85"/>
      <c r="R33" s="85"/>
      <c r="S33" s="85"/>
    </row>
    <row r="34" spans="1:19">
      <c r="A34" s="81" t="s">
        <v>7118</v>
      </c>
      <c r="B34" s="81" t="s">
        <v>102</v>
      </c>
      <c r="C34" s="82"/>
      <c r="D34" s="82" t="s">
        <v>7087</v>
      </c>
      <c r="E34" s="82" t="s">
        <v>7087</v>
      </c>
      <c r="F34" s="82"/>
      <c r="G34" s="82"/>
      <c r="H34" s="82"/>
      <c r="I34" s="82"/>
      <c r="J34" s="82"/>
      <c r="K34" s="82"/>
      <c r="L34" s="82"/>
      <c r="M34" s="82"/>
      <c r="N34" s="82"/>
      <c r="O34" s="82"/>
      <c r="P34" s="82" t="s">
        <v>7087</v>
      </c>
      <c r="Q34" s="85"/>
      <c r="R34" s="85"/>
      <c r="S34" s="85"/>
    </row>
    <row r="35" spans="1:19">
      <c r="A35" s="81" t="s">
        <v>7119</v>
      </c>
      <c r="B35" s="81" t="s">
        <v>102</v>
      </c>
      <c r="C35" s="82"/>
      <c r="D35" s="82" t="s">
        <v>7087</v>
      </c>
      <c r="E35" s="82" t="s">
        <v>7087</v>
      </c>
      <c r="F35" s="82" t="s">
        <v>7087</v>
      </c>
      <c r="G35" s="82" t="s">
        <v>7087</v>
      </c>
      <c r="H35" s="82" t="s">
        <v>7087</v>
      </c>
      <c r="I35" s="82" t="s">
        <v>7087</v>
      </c>
      <c r="J35" s="82" t="s">
        <v>7087</v>
      </c>
      <c r="K35" s="82"/>
      <c r="L35" s="82"/>
      <c r="M35" s="82"/>
      <c r="N35" s="82"/>
      <c r="O35" s="82"/>
      <c r="P35" s="82" t="s">
        <v>7087</v>
      </c>
      <c r="Q35" s="85"/>
      <c r="R35" s="85"/>
      <c r="S35" s="85"/>
    </row>
    <row r="36" spans="1:19">
      <c r="A36" s="81" t="s">
        <v>7120</v>
      </c>
      <c r="B36" s="81" t="s">
        <v>107</v>
      </c>
      <c r="C36" s="82" t="s">
        <v>7087</v>
      </c>
      <c r="D36" s="82" t="s">
        <v>7087</v>
      </c>
      <c r="E36" s="82" t="s">
        <v>7087</v>
      </c>
      <c r="F36" s="82"/>
      <c r="G36" s="82"/>
      <c r="H36" s="82" t="s">
        <v>7087</v>
      </c>
      <c r="I36" s="82" t="s">
        <v>7087</v>
      </c>
      <c r="J36" s="82" t="s">
        <v>7087</v>
      </c>
      <c r="K36" s="82" t="s">
        <v>7087</v>
      </c>
      <c r="L36" s="82" t="s">
        <v>7087</v>
      </c>
      <c r="M36" s="82" t="s">
        <v>7087</v>
      </c>
      <c r="N36" s="82"/>
      <c r="O36" s="82"/>
      <c r="P36" s="82" t="s">
        <v>7087</v>
      </c>
      <c r="Q36" s="85"/>
      <c r="R36" s="85"/>
      <c r="S36" s="85"/>
    </row>
    <row r="37" spans="1:19">
      <c r="A37" s="81" t="s">
        <v>7121</v>
      </c>
      <c r="B37" s="81" t="s">
        <v>107</v>
      </c>
      <c r="C37" s="82" t="s">
        <v>7087</v>
      </c>
      <c r="D37" s="82" t="s">
        <v>7087</v>
      </c>
      <c r="E37" s="82" t="s">
        <v>7087</v>
      </c>
      <c r="F37" s="82"/>
      <c r="G37" s="82"/>
      <c r="H37" s="82" t="s">
        <v>7087</v>
      </c>
      <c r="I37" s="82" t="s">
        <v>7087</v>
      </c>
      <c r="J37" s="82" t="s">
        <v>7087</v>
      </c>
      <c r="K37" s="82" t="s">
        <v>7087</v>
      </c>
      <c r="L37" s="82"/>
      <c r="M37" s="82" t="s">
        <v>7087</v>
      </c>
      <c r="N37" s="82"/>
      <c r="O37" s="82"/>
      <c r="P37" s="82" t="s">
        <v>7087</v>
      </c>
      <c r="Q37" s="85"/>
      <c r="R37" s="85"/>
      <c r="S37" s="85"/>
    </row>
    <row r="38" spans="1:19">
      <c r="A38" s="81" t="s">
        <v>7122</v>
      </c>
      <c r="B38" s="81" t="s">
        <v>107</v>
      </c>
      <c r="C38" s="82"/>
      <c r="D38" s="82" t="s">
        <v>7087</v>
      </c>
      <c r="E38" s="82"/>
      <c r="F38" s="82" t="s">
        <v>7087</v>
      </c>
      <c r="G38" s="82"/>
      <c r="H38" s="82"/>
      <c r="I38" s="82" t="s">
        <v>7087</v>
      </c>
      <c r="J38" s="82"/>
      <c r="K38" s="82"/>
      <c r="L38" s="82"/>
      <c r="M38" s="82"/>
      <c r="N38" s="82"/>
      <c r="O38" s="82"/>
      <c r="P38" s="82" t="s">
        <v>7087</v>
      </c>
      <c r="Q38" s="85"/>
      <c r="R38" s="85"/>
      <c r="S38" s="85"/>
    </row>
    <row r="39" spans="1:19">
      <c r="A39" s="81" t="s">
        <v>7123</v>
      </c>
      <c r="B39" s="81" t="s">
        <v>107</v>
      </c>
      <c r="C39" s="82"/>
      <c r="D39" s="82" t="s">
        <v>7087</v>
      </c>
      <c r="E39" s="82"/>
      <c r="F39" s="82" t="s">
        <v>7087</v>
      </c>
      <c r="G39" s="82"/>
      <c r="H39" s="82"/>
      <c r="I39" s="82" t="s">
        <v>7087</v>
      </c>
      <c r="J39" s="82"/>
      <c r="K39" s="82"/>
      <c r="L39" s="82"/>
      <c r="M39" s="82"/>
      <c r="N39" s="82"/>
      <c r="O39" s="82"/>
      <c r="P39" s="82" t="s">
        <v>7087</v>
      </c>
      <c r="Q39" s="85"/>
      <c r="R39" s="85"/>
      <c r="S39" s="85"/>
    </row>
    <row r="40" spans="1:19">
      <c r="A40" s="81" t="s">
        <v>7124</v>
      </c>
      <c r="B40" s="81" t="s">
        <v>356</v>
      </c>
      <c r="C40" s="82"/>
      <c r="D40" s="82"/>
      <c r="E40" s="82" t="s">
        <v>7087</v>
      </c>
      <c r="F40" s="82"/>
      <c r="G40" s="82"/>
      <c r="H40" s="82" t="s">
        <v>7087</v>
      </c>
      <c r="I40" s="82"/>
      <c r="J40" s="82"/>
      <c r="K40" s="82"/>
      <c r="L40" s="82"/>
      <c r="M40" s="82"/>
      <c r="N40" s="82"/>
      <c r="O40" s="82"/>
      <c r="P40" s="82" t="s">
        <v>7087</v>
      </c>
      <c r="Q40" s="85"/>
      <c r="R40" s="85"/>
      <c r="S40" s="85"/>
    </row>
    <row r="41" spans="1:19">
      <c r="A41" s="81" t="s">
        <v>7125</v>
      </c>
      <c r="B41" s="81" t="s">
        <v>356</v>
      </c>
      <c r="C41" s="82"/>
      <c r="D41" s="82"/>
      <c r="E41" s="82"/>
      <c r="F41" s="82"/>
      <c r="G41" s="82"/>
      <c r="H41" s="82" t="s">
        <v>7087</v>
      </c>
      <c r="I41" s="82"/>
      <c r="J41" s="82"/>
      <c r="K41" s="82"/>
      <c r="L41" s="82"/>
      <c r="M41" s="82"/>
      <c r="N41" s="82"/>
      <c r="O41" s="82"/>
      <c r="P41" s="82" t="s">
        <v>7087</v>
      </c>
      <c r="Q41" s="85"/>
      <c r="R41" s="85"/>
      <c r="S41" s="85"/>
    </row>
    <row r="42" spans="1:19">
      <c r="A42" s="81" t="s">
        <v>7126</v>
      </c>
      <c r="B42" s="81" t="s">
        <v>356</v>
      </c>
      <c r="C42" s="82"/>
      <c r="D42" s="82"/>
      <c r="E42" s="82"/>
      <c r="F42" s="82"/>
      <c r="G42" s="82"/>
      <c r="H42" s="82"/>
      <c r="I42" s="82"/>
      <c r="J42" s="82"/>
      <c r="K42" s="82"/>
      <c r="L42" s="82" t="s">
        <v>7087</v>
      </c>
      <c r="M42" s="82"/>
      <c r="N42" s="82"/>
      <c r="O42" s="82"/>
      <c r="P42" s="82" t="s">
        <v>7087</v>
      </c>
      <c r="Q42" s="85"/>
      <c r="R42" s="85"/>
      <c r="S42" s="85"/>
    </row>
    <row r="43" spans="1:19">
      <c r="A43" s="81" t="s">
        <v>7127</v>
      </c>
      <c r="B43" s="81" t="s">
        <v>304</v>
      </c>
      <c r="C43" s="82"/>
      <c r="D43" s="82"/>
      <c r="E43" s="82" t="s">
        <v>7087</v>
      </c>
      <c r="F43" s="82"/>
      <c r="G43" s="82"/>
      <c r="H43" s="82"/>
      <c r="I43" s="82"/>
      <c r="J43" s="82"/>
      <c r="K43" s="82"/>
      <c r="L43" s="82"/>
      <c r="M43" s="82"/>
      <c r="N43" s="82"/>
      <c r="O43" s="82"/>
      <c r="P43" s="82" t="s">
        <v>7087</v>
      </c>
      <c r="Q43" s="85"/>
      <c r="R43" s="85"/>
      <c r="S43" s="85"/>
    </row>
    <row r="44" spans="1:19">
      <c r="A44" s="81" t="s">
        <v>7128</v>
      </c>
      <c r="B44" s="81" t="s">
        <v>304</v>
      </c>
      <c r="C44" s="82"/>
      <c r="D44" s="82"/>
      <c r="E44" s="82" t="s">
        <v>7087</v>
      </c>
      <c r="F44" s="82"/>
      <c r="G44" s="82"/>
      <c r="H44" s="82"/>
      <c r="I44" s="82"/>
      <c r="J44" s="82"/>
      <c r="K44" s="82"/>
      <c r="L44" s="82"/>
      <c r="M44" s="82"/>
      <c r="N44" s="82"/>
      <c r="O44" s="82"/>
      <c r="P44" s="82" t="s">
        <v>7087</v>
      </c>
      <c r="Q44" s="85"/>
      <c r="R44" s="85"/>
      <c r="S44" s="85"/>
    </row>
    <row r="45" spans="1:19">
      <c r="A45" s="81" t="s">
        <v>7129</v>
      </c>
      <c r="B45" s="81" t="s">
        <v>304</v>
      </c>
      <c r="C45" s="82"/>
      <c r="D45" s="82"/>
      <c r="E45" s="82"/>
      <c r="F45" s="82"/>
      <c r="G45" s="82"/>
      <c r="H45" s="82"/>
      <c r="I45" s="82" t="s">
        <v>7087</v>
      </c>
      <c r="J45" s="82"/>
      <c r="K45" s="82"/>
      <c r="L45" s="82" t="s">
        <v>7087</v>
      </c>
      <c r="M45" s="82"/>
      <c r="N45" s="82"/>
      <c r="O45" s="82"/>
      <c r="P45" s="82" t="s">
        <v>7087</v>
      </c>
      <c r="Q45" s="85"/>
      <c r="R45" s="85"/>
      <c r="S45" s="85"/>
    </row>
    <row r="46" spans="1:19">
      <c r="A46" s="81" t="s">
        <v>7130</v>
      </c>
      <c r="B46" s="81" t="s">
        <v>128</v>
      </c>
      <c r="C46" s="82"/>
      <c r="D46" s="82" t="s">
        <v>7087</v>
      </c>
      <c r="E46" s="82" t="s">
        <v>7087</v>
      </c>
      <c r="F46" s="82"/>
      <c r="G46" s="82"/>
      <c r="H46" s="82"/>
      <c r="I46" s="82"/>
      <c r="J46" s="82"/>
      <c r="K46" s="82"/>
      <c r="L46" s="82"/>
      <c r="M46" s="82" t="s">
        <v>7087</v>
      </c>
      <c r="N46" s="82"/>
      <c r="O46" s="82"/>
      <c r="P46" s="82" t="s">
        <v>7087</v>
      </c>
      <c r="Q46" s="85"/>
      <c r="R46" s="85"/>
      <c r="S46" s="85"/>
    </row>
    <row r="47" spans="1:19">
      <c r="A47" s="81" t="s">
        <v>7131</v>
      </c>
      <c r="B47" s="81" t="s">
        <v>128</v>
      </c>
      <c r="C47" s="82"/>
      <c r="D47" s="82"/>
      <c r="E47" s="82"/>
      <c r="F47" s="82"/>
      <c r="G47" s="82"/>
      <c r="H47" s="82"/>
      <c r="I47" s="82" t="s">
        <v>7087</v>
      </c>
      <c r="J47" s="82"/>
      <c r="K47" s="82"/>
      <c r="L47" s="82"/>
      <c r="M47" s="82"/>
      <c r="N47" s="82"/>
      <c r="O47" s="82"/>
      <c r="P47" s="82" t="s">
        <v>7087</v>
      </c>
      <c r="Q47" s="85"/>
      <c r="R47" s="85"/>
      <c r="S47" s="85"/>
    </row>
    <row r="48" spans="1:19">
      <c r="A48" s="81" t="s">
        <v>7132</v>
      </c>
      <c r="B48" s="81" t="s">
        <v>128</v>
      </c>
      <c r="C48" s="82"/>
      <c r="D48" s="82"/>
      <c r="E48" s="82"/>
      <c r="F48" s="82" t="s">
        <v>7087</v>
      </c>
      <c r="G48" s="82"/>
      <c r="H48" s="82"/>
      <c r="I48" s="82" t="s">
        <v>7087</v>
      </c>
      <c r="J48" s="82"/>
      <c r="K48" s="82"/>
      <c r="L48" s="82"/>
      <c r="M48" s="82"/>
      <c r="N48" s="82"/>
      <c r="O48" s="82"/>
      <c r="P48" s="82" t="s">
        <v>7087</v>
      </c>
      <c r="Q48" s="85"/>
      <c r="R48" s="85"/>
      <c r="S48" s="85"/>
    </row>
    <row r="49" spans="1:16">
      <c r="A49" s="81" t="s">
        <v>7133</v>
      </c>
      <c r="B49" s="81" t="s">
        <v>131</v>
      </c>
      <c r="C49" s="82"/>
      <c r="D49" s="82"/>
      <c r="E49" s="82" t="s">
        <v>7087</v>
      </c>
      <c r="F49" s="82"/>
      <c r="G49" s="82"/>
      <c r="H49" s="82"/>
      <c r="I49" s="82"/>
      <c r="J49" s="82"/>
      <c r="K49" s="82"/>
      <c r="L49" s="82"/>
      <c r="M49" s="82"/>
      <c r="N49" s="82"/>
      <c r="O49" s="82"/>
      <c r="P49" s="82" t="s">
        <v>7087</v>
      </c>
    </row>
    <row r="50" spans="1:16">
      <c r="A50" s="81" t="s">
        <v>7134</v>
      </c>
      <c r="B50" s="81" t="s">
        <v>131</v>
      </c>
      <c r="C50" s="82"/>
      <c r="D50" s="82" t="s">
        <v>7087</v>
      </c>
      <c r="E50" s="82"/>
      <c r="F50" s="82"/>
      <c r="G50" s="82"/>
      <c r="H50" s="82"/>
      <c r="I50" s="82"/>
      <c r="J50" s="82"/>
      <c r="K50" s="82" t="s">
        <v>7087</v>
      </c>
      <c r="L50" s="82" t="s">
        <v>7087</v>
      </c>
      <c r="M50" s="82"/>
      <c r="N50" s="82"/>
      <c r="O50" s="82"/>
      <c r="P50" s="82" t="s">
        <v>7087</v>
      </c>
    </row>
    <row r="51" spans="1:16">
      <c r="A51" s="81" t="s">
        <v>7135</v>
      </c>
      <c r="B51" s="81" t="s">
        <v>131</v>
      </c>
      <c r="C51" s="82"/>
      <c r="D51" s="82"/>
      <c r="E51" s="82"/>
      <c r="F51" s="82"/>
      <c r="G51" s="82"/>
      <c r="H51" s="82"/>
      <c r="I51" s="82" t="s">
        <v>7087</v>
      </c>
      <c r="J51" s="82" t="s">
        <v>7087</v>
      </c>
      <c r="K51" s="82"/>
      <c r="L51" s="82" t="s">
        <v>7087</v>
      </c>
      <c r="M51" s="82"/>
      <c r="N51" s="82"/>
      <c r="O51" s="82"/>
      <c r="P51" s="82" t="s">
        <v>7087</v>
      </c>
    </row>
    <row r="52" spans="1:16">
      <c r="A52" s="81" t="s">
        <v>7136</v>
      </c>
      <c r="B52" s="81" t="s">
        <v>131</v>
      </c>
      <c r="C52" s="82"/>
      <c r="D52" s="82"/>
      <c r="E52" s="82"/>
      <c r="F52" s="82" t="s">
        <v>7087</v>
      </c>
      <c r="G52" s="82"/>
      <c r="H52" s="82" t="s">
        <v>7087</v>
      </c>
      <c r="I52" s="82" t="s">
        <v>7087</v>
      </c>
      <c r="J52" s="82" t="s">
        <v>7087</v>
      </c>
      <c r="K52" s="82"/>
      <c r="L52" s="82" t="s">
        <v>7087</v>
      </c>
      <c r="M52" s="82"/>
      <c r="N52" s="82"/>
      <c r="O52" s="82"/>
      <c r="P52" s="82" t="s">
        <v>7087</v>
      </c>
    </row>
    <row r="53" spans="1:16">
      <c r="A53" s="81" t="s">
        <v>7137</v>
      </c>
      <c r="B53" s="81" t="s">
        <v>134</v>
      </c>
      <c r="C53" s="82"/>
      <c r="D53" s="82" t="s">
        <v>7087</v>
      </c>
      <c r="E53" s="82" t="s">
        <v>7087</v>
      </c>
      <c r="F53" s="82"/>
      <c r="G53" s="82"/>
      <c r="H53" s="82" t="s">
        <v>7087</v>
      </c>
      <c r="I53" s="82"/>
      <c r="J53" s="82" t="s">
        <v>7087</v>
      </c>
      <c r="K53" s="82" t="s">
        <v>7087</v>
      </c>
      <c r="L53" s="82"/>
      <c r="M53" s="82"/>
      <c r="N53" s="82"/>
      <c r="O53" s="82"/>
      <c r="P53" s="82" t="s">
        <v>7087</v>
      </c>
    </row>
    <row r="54" spans="1:16">
      <c r="A54" s="81" t="s">
        <v>7138</v>
      </c>
      <c r="B54" s="81" t="s">
        <v>134</v>
      </c>
      <c r="C54" s="82"/>
      <c r="D54" s="82"/>
      <c r="E54" s="82"/>
      <c r="F54" s="82" t="s">
        <v>7087</v>
      </c>
      <c r="G54" s="82"/>
      <c r="H54" s="82" t="s">
        <v>7087</v>
      </c>
      <c r="I54" s="82" t="s">
        <v>7087</v>
      </c>
      <c r="J54" s="82" t="s">
        <v>7087</v>
      </c>
      <c r="K54" s="82"/>
      <c r="L54" s="82"/>
      <c r="M54" s="82"/>
      <c r="N54" s="82"/>
      <c r="O54" s="82"/>
      <c r="P54" s="82" t="s">
        <v>7087</v>
      </c>
    </row>
    <row r="55" spans="1:16">
      <c r="A55" s="81" t="s">
        <v>7139</v>
      </c>
      <c r="B55" s="81" t="s">
        <v>137</v>
      </c>
      <c r="C55" s="82"/>
      <c r="D55" s="82" t="s">
        <v>7087</v>
      </c>
      <c r="E55" s="82"/>
      <c r="F55" s="82" t="s">
        <v>7087</v>
      </c>
      <c r="G55" s="82"/>
      <c r="H55" s="82"/>
      <c r="I55" s="82" t="s">
        <v>7087</v>
      </c>
      <c r="J55" s="82" t="s">
        <v>7087</v>
      </c>
      <c r="K55" s="82"/>
      <c r="L55" s="82" t="s">
        <v>7087</v>
      </c>
      <c r="M55" s="82"/>
      <c r="N55" s="82"/>
      <c r="O55" s="82"/>
      <c r="P55" s="82" t="s">
        <v>7087</v>
      </c>
    </row>
    <row r="56" spans="1:16">
      <c r="A56" s="81" t="s">
        <v>7140</v>
      </c>
      <c r="B56" s="81" t="s">
        <v>137</v>
      </c>
      <c r="C56" s="82"/>
      <c r="D56" s="82" t="s">
        <v>7087</v>
      </c>
      <c r="E56" s="82" t="s">
        <v>7087</v>
      </c>
      <c r="F56" s="82"/>
      <c r="G56" s="82"/>
      <c r="H56" s="82"/>
      <c r="I56" s="82"/>
      <c r="J56" s="82"/>
      <c r="K56" s="82"/>
      <c r="L56" s="82"/>
      <c r="M56" s="82"/>
      <c r="N56" s="82"/>
      <c r="O56" s="82"/>
      <c r="P56" s="82" t="s">
        <v>7087</v>
      </c>
    </row>
    <row r="57" spans="1:16">
      <c r="A57" s="81" t="s">
        <v>7141</v>
      </c>
      <c r="B57" s="81" t="s">
        <v>137</v>
      </c>
      <c r="C57" s="82"/>
      <c r="D57" s="82" t="s">
        <v>7087</v>
      </c>
      <c r="E57" s="82"/>
      <c r="F57" s="82"/>
      <c r="G57" s="82"/>
      <c r="H57" s="82"/>
      <c r="I57" s="82"/>
      <c r="J57" s="82"/>
      <c r="K57" s="82"/>
      <c r="L57" s="82"/>
      <c r="M57" s="82"/>
      <c r="N57" s="82"/>
      <c r="O57" s="82"/>
      <c r="P57" s="82" t="s">
        <v>7087</v>
      </c>
    </row>
    <row r="58" spans="1:16" s="85" customFormat="1">
      <c r="A58" s="81" t="s">
        <v>7142</v>
      </c>
      <c r="B58" s="81" t="s">
        <v>317</v>
      </c>
      <c r="C58" s="82"/>
      <c r="D58" s="82" t="s">
        <v>7087</v>
      </c>
      <c r="E58" s="82" t="s">
        <v>7087</v>
      </c>
      <c r="F58" s="82"/>
      <c r="G58" s="82"/>
      <c r="H58" s="82"/>
      <c r="I58" s="82"/>
      <c r="J58" s="82"/>
      <c r="K58" s="82"/>
      <c r="L58" s="82"/>
      <c r="M58" s="82"/>
      <c r="N58" s="82"/>
      <c r="O58" s="82"/>
      <c r="P58" s="82" t="s">
        <v>7087</v>
      </c>
    </row>
    <row r="59" spans="1:16" s="85" customFormat="1">
      <c r="A59" s="81" t="s">
        <v>7143</v>
      </c>
      <c r="B59" s="81" t="s">
        <v>317</v>
      </c>
      <c r="C59" s="82"/>
      <c r="D59" s="82" t="s">
        <v>7087</v>
      </c>
      <c r="E59" s="82"/>
      <c r="F59" s="82" t="s">
        <v>7087</v>
      </c>
      <c r="G59" s="82"/>
      <c r="H59" s="82"/>
      <c r="I59" s="82"/>
      <c r="J59" s="82" t="s">
        <v>7087</v>
      </c>
      <c r="K59" s="82"/>
      <c r="L59" s="82"/>
      <c r="M59" s="82"/>
      <c r="N59" s="82"/>
      <c r="O59" s="82"/>
      <c r="P59" s="82" t="s">
        <v>7087</v>
      </c>
    </row>
    <row r="60" spans="1:16">
      <c r="A60" s="81" t="s">
        <v>7144</v>
      </c>
      <c r="B60" s="81" t="s">
        <v>317</v>
      </c>
      <c r="C60" s="82"/>
      <c r="D60" s="82" t="s">
        <v>7087</v>
      </c>
      <c r="E60" s="82"/>
      <c r="F60" s="82"/>
      <c r="G60" s="82"/>
      <c r="H60" s="82"/>
      <c r="I60" s="82"/>
      <c r="J60" s="82"/>
      <c r="K60" s="82"/>
      <c r="L60" s="82" t="s">
        <v>7087</v>
      </c>
      <c r="M60" s="82"/>
      <c r="N60" s="82"/>
      <c r="O60" s="82"/>
      <c r="P60" s="82" t="s">
        <v>7087</v>
      </c>
    </row>
    <row r="61" spans="1:16" s="85" customFormat="1">
      <c r="A61" s="81" t="s">
        <v>7145</v>
      </c>
      <c r="B61" s="81" t="s">
        <v>150</v>
      </c>
      <c r="C61" s="82"/>
      <c r="D61" s="82" t="s">
        <v>7087</v>
      </c>
      <c r="E61" s="82"/>
      <c r="F61" s="82"/>
      <c r="G61" s="82"/>
      <c r="H61" s="82"/>
      <c r="I61" s="82"/>
      <c r="J61" s="82" t="s">
        <v>7087</v>
      </c>
      <c r="K61" s="82"/>
      <c r="L61" s="82"/>
      <c r="M61" s="82"/>
      <c r="N61" s="82"/>
      <c r="O61" s="82"/>
      <c r="P61" s="82" t="s">
        <v>7087</v>
      </c>
    </row>
    <row r="62" spans="1:16">
      <c r="A62" s="81" t="s">
        <v>7146</v>
      </c>
      <c r="B62" s="81" t="s">
        <v>150</v>
      </c>
      <c r="C62" s="82"/>
      <c r="D62" s="82" t="s">
        <v>7087</v>
      </c>
      <c r="E62" s="82" t="s">
        <v>7087</v>
      </c>
      <c r="F62" s="82"/>
      <c r="G62" s="82"/>
      <c r="H62" s="82"/>
      <c r="I62" s="82"/>
      <c r="J62" s="82"/>
      <c r="K62" s="82"/>
      <c r="L62" s="82"/>
      <c r="M62" s="82"/>
      <c r="N62" s="82"/>
      <c r="O62" s="82"/>
      <c r="P62" s="82" t="s">
        <v>7087</v>
      </c>
    </row>
    <row r="63" spans="1:16">
      <c r="A63" s="81" t="s">
        <v>7147</v>
      </c>
      <c r="B63" s="81" t="s">
        <v>150</v>
      </c>
      <c r="C63" s="82" t="s">
        <v>7087</v>
      </c>
      <c r="D63" s="82"/>
      <c r="E63" s="82"/>
      <c r="F63" s="82" t="s">
        <v>7087</v>
      </c>
      <c r="G63" s="82" t="s">
        <v>7087</v>
      </c>
      <c r="H63" s="82"/>
      <c r="I63" s="82" t="s">
        <v>7087</v>
      </c>
      <c r="J63" s="82" t="s">
        <v>7087</v>
      </c>
      <c r="K63" s="82"/>
      <c r="L63" s="82"/>
      <c r="M63" s="82"/>
      <c r="N63" s="82"/>
      <c r="O63" s="82"/>
      <c r="P63" s="82" t="s">
        <v>7087</v>
      </c>
    </row>
    <row r="64" spans="1:16">
      <c r="A64" s="81" t="s">
        <v>7148</v>
      </c>
      <c r="B64" s="81" t="s">
        <v>153</v>
      </c>
      <c r="C64" s="82"/>
      <c r="D64" s="82"/>
      <c r="E64" s="82" t="s">
        <v>7087</v>
      </c>
      <c r="F64" s="82"/>
      <c r="G64" s="82"/>
      <c r="H64" s="82"/>
      <c r="I64" s="82"/>
      <c r="J64" s="82"/>
      <c r="K64" s="82"/>
      <c r="L64" s="82"/>
      <c r="M64" s="82"/>
      <c r="N64" s="82"/>
      <c r="O64" s="82"/>
      <c r="P64" s="82" t="s">
        <v>7087</v>
      </c>
    </row>
    <row r="65" spans="1:16">
      <c r="A65" s="81" t="s">
        <v>7149</v>
      </c>
      <c r="B65" s="81" t="s">
        <v>153</v>
      </c>
      <c r="C65" s="82" t="s">
        <v>7087</v>
      </c>
      <c r="D65" s="82"/>
      <c r="E65" s="82"/>
      <c r="F65" s="82" t="s">
        <v>7087</v>
      </c>
      <c r="G65" s="82" t="s">
        <v>7087</v>
      </c>
      <c r="H65" s="82"/>
      <c r="I65" s="82" t="s">
        <v>7087</v>
      </c>
      <c r="J65" s="82"/>
      <c r="K65" s="82"/>
      <c r="L65" s="82"/>
      <c r="M65" s="82"/>
      <c r="N65" s="82"/>
      <c r="O65" s="82"/>
      <c r="P65" s="82" t="s">
        <v>7087</v>
      </c>
    </row>
    <row r="66" spans="1:16">
      <c r="A66" s="81" t="s">
        <v>7150</v>
      </c>
      <c r="B66" s="81" t="s">
        <v>153</v>
      </c>
      <c r="C66" s="82"/>
      <c r="D66" s="82" t="s">
        <v>7087</v>
      </c>
      <c r="E66" s="82"/>
      <c r="F66" s="82"/>
      <c r="G66" s="82"/>
      <c r="H66" s="82"/>
      <c r="I66" s="82"/>
      <c r="J66" s="82"/>
      <c r="K66" s="82"/>
      <c r="L66" s="82"/>
      <c r="M66" s="82"/>
      <c r="N66" s="82"/>
      <c r="O66" s="82"/>
      <c r="P66" s="82" t="s">
        <v>7087</v>
      </c>
    </row>
    <row r="67" spans="1:16">
      <c r="A67" s="81" t="s">
        <v>7151</v>
      </c>
      <c r="B67" s="81" t="s">
        <v>160</v>
      </c>
      <c r="C67" s="82"/>
      <c r="D67" s="82" t="s">
        <v>7087</v>
      </c>
      <c r="E67" s="82" t="s">
        <v>7087</v>
      </c>
      <c r="F67" s="82"/>
      <c r="G67" s="82"/>
      <c r="H67" s="82"/>
      <c r="I67" s="82"/>
      <c r="J67" s="82"/>
      <c r="K67" s="82"/>
      <c r="L67" s="82"/>
      <c r="M67" s="82"/>
      <c r="N67" s="82"/>
      <c r="O67" s="82"/>
      <c r="P67" s="82" t="s">
        <v>7087</v>
      </c>
    </row>
    <row r="68" spans="1:16">
      <c r="A68" s="81" t="s">
        <v>7152</v>
      </c>
      <c r="B68" s="81" t="s">
        <v>160</v>
      </c>
      <c r="C68" s="82"/>
      <c r="D68" s="82" t="s">
        <v>7087</v>
      </c>
      <c r="E68" s="82" t="s">
        <v>7087</v>
      </c>
      <c r="F68" s="82"/>
      <c r="G68" s="82"/>
      <c r="H68" s="82"/>
      <c r="I68" s="82" t="s">
        <v>7087</v>
      </c>
      <c r="J68" s="82"/>
      <c r="K68" s="82"/>
      <c r="L68" s="82"/>
      <c r="M68" s="82"/>
      <c r="N68" s="82"/>
      <c r="O68" s="82"/>
      <c r="P68" s="82" t="s">
        <v>7087</v>
      </c>
    </row>
    <row r="69" spans="1:16" ht="15.75" thickBot="1">
      <c r="A69" s="83" t="s">
        <v>7153</v>
      </c>
      <c r="B69" s="83" t="s">
        <v>160</v>
      </c>
      <c r="C69" s="84"/>
      <c r="D69" s="84" t="s">
        <v>7087</v>
      </c>
      <c r="E69" s="84" t="s">
        <v>7087</v>
      </c>
      <c r="F69" s="84"/>
      <c r="G69" s="84"/>
      <c r="H69" s="84"/>
      <c r="I69" s="84"/>
      <c r="J69" s="84"/>
      <c r="K69" s="84"/>
      <c r="L69" s="84"/>
      <c r="M69" s="84"/>
      <c r="N69" s="84"/>
      <c r="O69" s="84"/>
      <c r="P69" s="82" t="s">
        <v>7087</v>
      </c>
    </row>
    <row r="70" spans="1:16">
      <c r="A70" s="200" t="s">
        <v>7154</v>
      </c>
      <c r="B70" s="200"/>
      <c r="C70" s="200"/>
      <c r="D70" s="200"/>
      <c r="E70" s="200"/>
      <c r="F70" s="200"/>
      <c r="G70" s="200"/>
      <c r="H70" s="200"/>
      <c r="I70" s="200"/>
      <c r="J70" s="200"/>
      <c r="K70" s="200"/>
      <c r="L70" s="200"/>
      <c r="M70" s="200"/>
      <c r="N70" s="200"/>
      <c r="O70" s="200"/>
      <c r="P70" s="200"/>
    </row>
  </sheetData>
  <mergeCells count="2">
    <mergeCell ref="A1:S1"/>
    <mergeCell ref="A70:P70"/>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DE72-52EF-41D3-8375-550D35D3A488}">
  <dimension ref="A1:O808"/>
  <sheetViews>
    <sheetView topLeftCell="A50" workbookViewId="0">
      <selection activeCell="H63" sqref="H63"/>
    </sheetView>
  </sheetViews>
  <sheetFormatPr defaultRowHeight="15"/>
  <cols>
    <col min="1" max="1" width="12.28515625" customWidth="1"/>
    <col min="3" max="3" width="12.5703125" customWidth="1"/>
    <col min="4" max="4" width="12.42578125" customWidth="1"/>
    <col min="6" max="6" width="10" style="67" customWidth="1"/>
    <col min="7" max="7" width="9.140625" style="67"/>
    <col min="8" max="8" width="9.85546875" style="67" customWidth="1"/>
    <col min="9" max="9" width="10.5703125" customWidth="1"/>
    <col min="10" max="10" width="11.85546875" style="85" customWidth="1"/>
    <col min="11" max="11" width="11.28515625" style="67" customWidth="1"/>
    <col min="12" max="12" width="10.85546875" style="67" customWidth="1"/>
    <col min="13" max="13" width="11" style="67" customWidth="1"/>
    <col min="14" max="14" width="10.5703125" customWidth="1"/>
  </cols>
  <sheetData>
    <row r="1" spans="1:15" ht="16.5">
      <c r="A1" s="101" t="s">
        <v>35</v>
      </c>
      <c r="B1" s="102"/>
      <c r="C1" s="102"/>
      <c r="D1" s="102"/>
      <c r="E1" s="102"/>
      <c r="F1" s="103"/>
      <c r="G1" s="103"/>
      <c r="H1" s="103"/>
      <c r="I1" s="102"/>
      <c r="J1" s="102"/>
      <c r="K1" s="103"/>
      <c r="L1" s="103"/>
      <c r="M1" s="103"/>
      <c r="N1" s="102"/>
      <c r="O1" s="85"/>
    </row>
    <row r="2" spans="1:15" ht="30" customHeight="1">
      <c r="A2" s="104" t="s">
        <v>390</v>
      </c>
      <c r="B2" s="104" t="s">
        <v>7155</v>
      </c>
      <c r="C2" s="104" t="s">
        <v>7156</v>
      </c>
      <c r="D2" s="104" t="s">
        <v>7157</v>
      </c>
      <c r="E2" s="104" t="s">
        <v>7158</v>
      </c>
      <c r="F2" s="105" t="s">
        <v>7159</v>
      </c>
      <c r="G2" s="105" t="s">
        <v>7160</v>
      </c>
      <c r="H2" s="105" t="s">
        <v>7161</v>
      </c>
      <c r="I2" s="104" t="s">
        <v>7162</v>
      </c>
      <c r="J2" s="104" t="s">
        <v>7163</v>
      </c>
      <c r="K2" s="105" t="s">
        <v>7164</v>
      </c>
      <c r="L2" s="105" t="s">
        <v>7165</v>
      </c>
      <c r="M2" s="105" t="s">
        <v>7166</v>
      </c>
      <c r="N2" s="104" t="s">
        <v>7167</v>
      </c>
      <c r="O2" s="85"/>
    </row>
    <row r="3" spans="1:15">
      <c r="A3" s="106">
        <v>2</v>
      </c>
      <c r="B3" s="106">
        <v>1</v>
      </c>
      <c r="C3" s="106" t="s">
        <v>7168</v>
      </c>
      <c r="D3" s="106">
        <v>28988429</v>
      </c>
      <c r="E3" s="106" t="s">
        <v>571</v>
      </c>
      <c r="F3" s="107">
        <v>0.61880199999999996</v>
      </c>
      <c r="G3" s="107">
        <v>1.07492E-2</v>
      </c>
      <c r="H3" s="107">
        <v>1.7635999999999999E-3</v>
      </c>
      <c r="I3" s="108">
        <v>1.09E-9</v>
      </c>
      <c r="J3" s="109">
        <v>681110</v>
      </c>
      <c r="K3" s="107">
        <v>0.62512699999999999</v>
      </c>
      <c r="L3" s="107">
        <v>1.0615899999999999E-2</v>
      </c>
      <c r="M3" s="107">
        <v>1.7636500000000001E-3</v>
      </c>
      <c r="N3" s="108">
        <v>1.75E-9</v>
      </c>
      <c r="O3" s="85"/>
    </row>
    <row r="4" spans="1:15">
      <c r="A4" s="106">
        <v>3</v>
      </c>
      <c r="B4" s="106">
        <v>1</v>
      </c>
      <c r="C4" s="106" t="s">
        <v>7169</v>
      </c>
      <c r="D4" s="106">
        <v>44022534</v>
      </c>
      <c r="E4" s="106" t="s">
        <v>571</v>
      </c>
      <c r="F4" s="107">
        <v>0.23216800000000001</v>
      </c>
      <c r="G4" s="107">
        <v>-1.5803899999999999E-2</v>
      </c>
      <c r="H4" s="107">
        <v>2.0763999999999999E-3</v>
      </c>
      <c r="I4" s="108">
        <v>2.72E-14</v>
      </c>
      <c r="J4" s="109">
        <v>650151</v>
      </c>
      <c r="K4" s="107">
        <v>0.21624299999999999</v>
      </c>
      <c r="L4" s="107">
        <v>-1.5507E-2</v>
      </c>
      <c r="M4" s="107">
        <v>2.0764899999999998E-3</v>
      </c>
      <c r="N4" s="108">
        <v>8.1500000000000006E-14</v>
      </c>
      <c r="O4" s="85"/>
    </row>
    <row r="5" spans="1:15">
      <c r="A5" s="106">
        <v>6</v>
      </c>
      <c r="B5" s="106">
        <v>1</v>
      </c>
      <c r="C5" s="106" t="s">
        <v>1710</v>
      </c>
      <c r="D5" s="106">
        <v>96221653</v>
      </c>
      <c r="E5" s="106" t="s">
        <v>571</v>
      </c>
      <c r="F5" s="107">
        <v>0.47223599999999999</v>
      </c>
      <c r="G5" s="107">
        <v>-1.03905E-2</v>
      </c>
      <c r="H5" s="107">
        <v>1.7033E-3</v>
      </c>
      <c r="I5" s="108">
        <v>1.0600000000000001E-9</v>
      </c>
      <c r="J5" s="109">
        <v>691097</v>
      </c>
      <c r="K5" s="107">
        <v>0.47952099999999998</v>
      </c>
      <c r="L5" s="107">
        <v>-9.4085599999999998E-3</v>
      </c>
      <c r="M5" s="107">
        <v>1.70334E-3</v>
      </c>
      <c r="N5" s="108">
        <v>3.32E-8</v>
      </c>
      <c r="O5" s="85"/>
    </row>
    <row r="6" spans="1:15">
      <c r="A6" s="106">
        <v>9</v>
      </c>
      <c r="B6" s="106">
        <v>1</v>
      </c>
      <c r="C6" s="106" t="s">
        <v>7170</v>
      </c>
      <c r="D6" s="106">
        <v>201800868</v>
      </c>
      <c r="E6" s="106" t="s">
        <v>578</v>
      </c>
      <c r="F6" s="107">
        <v>0.304697</v>
      </c>
      <c r="G6" s="107">
        <v>-1.1138800000000001E-2</v>
      </c>
      <c r="H6" s="107">
        <v>1.7903000000000001E-3</v>
      </c>
      <c r="I6" s="108">
        <v>4.9199999999999996E-10</v>
      </c>
      <c r="J6" s="109">
        <v>735913</v>
      </c>
      <c r="K6" s="107">
        <v>0.32212800000000003</v>
      </c>
      <c r="L6" s="107">
        <v>-1.10659E-2</v>
      </c>
      <c r="M6" s="107">
        <v>1.79035E-3</v>
      </c>
      <c r="N6" s="108">
        <v>6.3699999999999997E-10</v>
      </c>
      <c r="O6" s="85"/>
    </row>
    <row r="7" spans="1:15">
      <c r="A7" s="106">
        <v>11</v>
      </c>
      <c r="B7" s="106">
        <v>1</v>
      </c>
      <c r="C7" s="106" t="s">
        <v>1414</v>
      </c>
      <c r="D7" s="106">
        <v>243458502</v>
      </c>
      <c r="E7" s="106" t="s">
        <v>571</v>
      </c>
      <c r="F7" s="107">
        <v>0.32623999999999997</v>
      </c>
      <c r="G7" s="107">
        <v>-1.40468E-2</v>
      </c>
      <c r="H7" s="107">
        <v>1.8469000000000001E-3</v>
      </c>
      <c r="I7" s="108">
        <v>2.8400000000000001E-14</v>
      </c>
      <c r="J7" s="109">
        <v>666464</v>
      </c>
      <c r="K7" s="107">
        <v>0.322297</v>
      </c>
      <c r="L7" s="107">
        <v>-1.4109999999999999E-2</v>
      </c>
      <c r="M7" s="107">
        <v>1.84698E-3</v>
      </c>
      <c r="N7" s="108">
        <v>2.1799999999999999E-14</v>
      </c>
      <c r="O7" s="85"/>
    </row>
    <row r="8" spans="1:15">
      <c r="A8" s="106">
        <v>20</v>
      </c>
      <c r="B8" s="106">
        <v>2</v>
      </c>
      <c r="C8" s="106" t="s">
        <v>7171</v>
      </c>
      <c r="D8" s="106">
        <v>142269345</v>
      </c>
      <c r="E8" s="106" t="s">
        <v>578</v>
      </c>
      <c r="F8" s="107">
        <v>6.1472100000000002E-2</v>
      </c>
      <c r="G8" s="107">
        <v>-2.2119099999999999E-2</v>
      </c>
      <c r="H8" s="107">
        <v>3.3251999999999999E-3</v>
      </c>
      <c r="I8" s="108">
        <v>2.8899999999999998E-11</v>
      </c>
      <c r="J8" s="109">
        <v>783354</v>
      </c>
      <c r="K8" s="107">
        <v>6.2281999999999997E-2</v>
      </c>
      <c r="L8" s="107">
        <v>-2.1971399999999999E-2</v>
      </c>
      <c r="M8" s="107">
        <v>3.3252899999999998E-3</v>
      </c>
      <c r="N8" s="108">
        <v>3.9099999999999999E-11</v>
      </c>
      <c r="O8" s="85"/>
    </row>
    <row r="9" spans="1:15">
      <c r="A9" s="106">
        <v>22</v>
      </c>
      <c r="B9" s="106">
        <v>2</v>
      </c>
      <c r="C9" s="106" t="s">
        <v>7172</v>
      </c>
      <c r="D9" s="106">
        <v>186007282</v>
      </c>
      <c r="E9" s="106" t="s">
        <v>578</v>
      </c>
      <c r="F9" s="107">
        <v>0.17741000000000001</v>
      </c>
      <c r="G9" s="107">
        <v>-1.24099E-2</v>
      </c>
      <c r="H9" s="107">
        <v>2.1911999999999999E-3</v>
      </c>
      <c r="I9" s="108">
        <v>1.48E-8</v>
      </c>
      <c r="J9" s="109">
        <v>713178</v>
      </c>
      <c r="K9" s="107">
        <v>0.18046000000000001</v>
      </c>
      <c r="L9" s="107">
        <v>-1.2144200000000001E-2</v>
      </c>
      <c r="M9" s="107">
        <v>2.1912500000000001E-3</v>
      </c>
      <c r="N9" s="108">
        <v>2.9900000000000003E-8</v>
      </c>
      <c r="O9" s="85"/>
    </row>
    <row r="10" spans="1:15">
      <c r="A10" s="106">
        <v>24</v>
      </c>
      <c r="B10" s="106">
        <v>2</v>
      </c>
      <c r="C10" s="106" t="s">
        <v>7173</v>
      </c>
      <c r="D10" s="106">
        <v>193754771</v>
      </c>
      <c r="E10" s="106" t="s">
        <v>571</v>
      </c>
      <c r="F10" s="107">
        <v>0.519957</v>
      </c>
      <c r="G10" s="107">
        <v>-9.8978E-3</v>
      </c>
      <c r="H10" s="107">
        <v>1.7197E-3</v>
      </c>
      <c r="I10" s="108">
        <v>8.6399999999999999E-9</v>
      </c>
      <c r="J10" s="109">
        <v>676969</v>
      </c>
      <c r="K10" s="107">
        <v>0.54208400000000001</v>
      </c>
      <c r="L10" s="107">
        <v>-9.8234499999999992E-3</v>
      </c>
      <c r="M10" s="107">
        <v>1.71974E-3</v>
      </c>
      <c r="N10" s="108">
        <v>1.1199999999999999E-8</v>
      </c>
      <c r="O10" s="85"/>
    </row>
    <row r="11" spans="1:15">
      <c r="A11" s="106">
        <v>25</v>
      </c>
      <c r="B11" s="106">
        <v>2</v>
      </c>
      <c r="C11" s="106" t="s">
        <v>7174</v>
      </c>
      <c r="D11" s="106">
        <v>199494989</v>
      </c>
      <c r="E11" s="106" t="s">
        <v>578</v>
      </c>
      <c r="F11" s="107">
        <v>0.56718500000000005</v>
      </c>
      <c r="G11" s="107">
        <v>1.4030300000000001E-2</v>
      </c>
      <c r="H11" s="107">
        <v>1.7125E-3</v>
      </c>
      <c r="I11" s="108">
        <v>2.55E-16</v>
      </c>
      <c r="J11" s="109">
        <v>694086</v>
      </c>
      <c r="K11" s="107">
        <v>0.55817499999999998</v>
      </c>
      <c r="L11" s="107">
        <v>1.3925999999999999E-2</v>
      </c>
      <c r="M11" s="107">
        <v>1.71258E-3</v>
      </c>
      <c r="N11" s="108">
        <v>4.2399999999999999E-16</v>
      </c>
      <c r="O11" s="85"/>
    </row>
    <row r="12" spans="1:15">
      <c r="A12" s="106">
        <v>30</v>
      </c>
      <c r="B12" s="106">
        <v>2</v>
      </c>
      <c r="C12" s="106" t="s">
        <v>7175</v>
      </c>
      <c r="D12" s="106">
        <v>237078557</v>
      </c>
      <c r="E12" s="106" t="s">
        <v>578</v>
      </c>
      <c r="F12" s="107">
        <v>0.17893400000000001</v>
      </c>
      <c r="G12" s="107">
        <v>-1.34772E-2</v>
      </c>
      <c r="H12" s="107">
        <v>2.1971999999999998E-3</v>
      </c>
      <c r="I12" s="108">
        <v>8.5800000000000004E-10</v>
      </c>
      <c r="J12" s="109">
        <v>704547</v>
      </c>
      <c r="K12" s="107">
        <v>0.17956</v>
      </c>
      <c r="L12" s="107">
        <v>-1.36872E-2</v>
      </c>
      <c r="M12" s="107">
        <v>2.1972599999999999E-3</v>
      </c>
      <c r="N12" s="108">
        <v>4.6900000000000003E-10</v>
      </c>
      <c r="O12" s="85"/>
    </row>
    <row r="13" spans="1:15">
      <c r="A13" s="106">
        <v>35</v>
      </c>
      <c r="B13" s="106">
        <v>3</v>
      </c>
      <c r="C13" s="106" t="s">
        <v>7176</v>
      </c>
      <c r="D13" s="106">
        <v>123862725</v>
      </c>
      <c r="E13" s="106" t="s">
        <v>578</v>
      </c>
      <c r="F13" s="107">
        <v>0.34344000000000002</v>
      </c>
      <c r="G13" s="107">
        <v>-1.02457E-2</v>
      </c>
      <c r="H13" s="107">
        <v>1.8437E-3</v>
      </c>
      <c r="I13" s="108">
        <v>2.7400000000000001E-8</v>
      </c>
      <c r="J13" s="109">
        <v>651954</v>
      </c>
      <c r="K13" s="107">
        <v>0.32387199999999999</v>
      </c>
      <c r="L13" s="107">
        <v>-1.01228E-2</v>
      </c>
      <c r="M13" s="107">
        <v>1.84374E-3</v>
      </c>
      <c r="N13" s="108">
        <v>4.0100000000000002E-8</v>
      </c>
      <c r="O13" s="85"/>
    </row>
    <row r="14" spans="1:15">
      <c r="A14" s="106">
        <v>39</v>
      </c>
      <c r="B14" s="106">
        <v>4</v>
      </c>
      <c r="C14" s="106" t="s">
        <v>7177</v>
      </c>
      <c r="D14" s="106">
        <v>17892364</v>
      </c>
      <c r="E14" s="106" t="s">
        <v>578</v>
      </c>
      <c r="F14" s="107">
        <v>0.132461</v>
      </c>
      <c r="G14" s="107">
        <v>-1.50154E-2</v>
      </c>
      <c r="H14" s="107">
        <v>2.5904000000000001E-3</v>
      </c>
      <c r="I14" s="108">
        <v>6.7700000000000004E-9</v>
      </c>
      <c r="J14" s="109">
        <v>648052</v>
      </c>
      <c r="K14" s="107">
        <v>0.11846</v>
      </c>
      <c r="L14" s="107">
        <v>-1.4740100000000001E-2</v>
      </c>
      <c r="M14" s="107">
        <v>2.5904700000000001E-3</v>
      </c>
      <c r="N14" s="108">
        <v>1.27E-8</v>
      </c>
      <c r="O14" s="85"/>
    </row>
    <row r="15" spans="1:15">
      <c r="A15" s="106">
        <v>41</v>
      </c>
      <c r="B15" s="106">
        <v>4</v>
      </c>
      <c r="C15" s="106" t="s">
        <v>1421</v>
      </c>
      <c r="D15" s="106">
        <v>103188709</v>
      </c>
      <c r="E15" s="106" t="s">
        <v>571</v>
      </c>
      <c r="F15" s="107">
        <v>6.5445000000000003E-2</v>
      </c>
      <c r="G15" s="107">
        <v>-2.4561800000000002E-2</v>
      </c>
      <c r="H15" s="107">
        <v>3.7445E-3</v>
      </c>
      <c r="I15" s="108">
        <v>5.4000000000000001E-11</v>
      </c>
      <c r="J15" s="109">
        <v>582696</v>
      </c>
      <c r="K15" s="107">
        <v>6.2985299999999994E-2</v>
      </c>
      <c r="L15" s="107">
        <v>-2.3911499999999999E-2</v>
      </c>
      <c r="M15" s="107">
        <v>3.74464E-3</v>
      </c>
      <c r="N15" s="108">
        <v>1.71E-10</v>
      </c>
      <c r="O15" s="85"/>
    </row>
    <row r="16" spans="1:15">
      <c r="A16" s="106">
        <v>42</v>
      </c>
      <c r="B16" s="106">
        <v>4</v>
      </c>
      <c r="C16" s="106" t="s">
        <v>7178</v>
      </c>
      <c r="D16" s="106">
        <v>106270884</v>
      </c>
      <c r="E16" s="106" t="s">
        <v>578</v>
      </c>
      <c r="F16" s="107">
        <v>0.38042799999999999</v>
      </c>
      <c r="G16" s="107">
        <v>-1.26152E-2</v>
      </c>
      <c r="H16" s="107">
        <v>1.7294000000000001E-3</v>
      </c>
      <c r="I16" s="108">
        <v>2.9999999999999998E-13</v>
      </c>
      <c r="J16" s="109">
        <v>708852</v>
      </c>
      <c r="K16" s="107">
        <v>0.38958599999999999</v>
      </c>
      <c r="L16" s="107">
        <v>-1.2693299999999999E-2</v>
      </c>
      <c r="M16" s="107">
        <v>1.7294599999999999E-3</v>
      </c>
      <c r="N16" s="108">
        <v>2.1499999999999999E-13</v>
      </c>
      <c r="O16" s="85"/>
    </row>
    <row r="17" spans="1:15">
      <c r="A17" s="106">
        <v>46</v>
      </c>
      <c r="B17" s="106">
        <v>5</v>
      </c>
      <c r="C17" s="106" t="s">
        <v>7179</v>
      </c>
      <c r="D17" s="106">
        <v>60329624</v>
      </c>
      <c r="E17" s="106" t="s">
        <v>571</v>
      </c>
      <c r="F17" s="107">
        <v>0.66301200000000005</v>
      </c>
      <c r="G17" s="107">
        <v>1.1542E-2</v>
      </c>
      <c r="H17" s="107">
        <v>1.8147E-3</v>
      </c>
      <c r="I17" s="108">
        <v>2.01E-10</v>
      </c>
      <c r="J17" s="109">
        <v>679160</v>
      </c>
      <c r="K17" s="107">
        <v>0.65356700000000001</v>
      </c>
      <c r="L17" s="107">
        <v>1.02568E-2</v>
      </c>
      <c r="M17" s="107">
        <v>1.81475E-3</v>
      </c>
      <c r="N17" s="108">
        <v>1.59E-8</v>
      </c>
      <c r="O17" s="85"/>
    </row>
    <row r="18" spans="1:15">
      <c r="A18" s="106">
        <v>46</v>
      </c>
      <c r="B18" s="106">
        <v>5</v>
      </c>
      <c r="C18" s="106" t="s">
        <v>7180</v>
      </c>
      <c r="D18" s="106">
        <v>60529450</v>
      </c>
      <c r="E18" s="106" t="s">
        <v>578</v>
      </c>
      <c r="F18" s="107">
        <v>0.49622699999999997</v>
      </c>
      <c r="G18" s="107">
        <v>1.3787900000000001E-2</v>
      </c>
      <c r="H18" s="107">
        <v>1.7059E-3</v>
      </c>
      <c r="I18" s="108">
        <v>6.3499999999999996E-16</v>
      </c>
      <c r="J18" s="109">
        <v>686878</v>
      </c>
      <c r="K18" s="107">
        <v>0.48447200000000001</v>
      </c>
      <c r="L18" s="107">
        <v>1.1928100000000001E-2</v>
      </c>
      <c r="M18" s="107">
        <v>1.70598E-3</v>
      </c>
      <c r="N18" s="108">
        <v>2.71E-12</v>
      </c>
      <c r="O18" s="85"/>
    </row>
    <row r="19" spans="1:15">
      <c r="A19" s="106">
        <v>47</v>
      </c>
      <c r="B19" s="106">
        <v>5</v>
      </c>
      <c r="C19" s="106" t="s">
        <v>7181</v>
      </c>
      <c r="D19" s="106">
        <v>63815327</v>
      </c>
      <c r="E19" s="106" t="s">
        <v>578</v>
      </c>
      <c r="F19" s="107">
        <v>0.27482299999999998</v>
      </c>
      <c r="G19" s="107">
        <v>1.40251E-2</v>
      </c>
      <c r="H19" s="107">
        <v>2.1424E-3</v>
      </c>
      <c r="I19" s="108">
        <v>5.8899999999999998E-11</v>
      </c>
      <c r="J19" s="109">
        <v>546275</v>
      </c>
      <c r="K19" s="107">
        <v>0.24749599999999999</v>
      </c>
      <c r="L19" s="107">
        <v>1.3533999999999999E-2</v>
      </c>
      <c r="M19" s="107">
        <v>2.14248E-3</v>
      </c>
      <c r="N19" s="108">
        <v>2.6700000000000001E-10</v>
      </c>
      <c r="O19" s="85"/>
    </row>
    <row r="20" spans="1:15">
      <c r="A20" s="106">
        <v>52</v>
      </c>
      <c r="B20" s="106">
        <v>5</v>
      </c>
      <c r="C20" s="106" t="s">
        <v>7182</v>
      </c>
      <c r="D20" s="106">
        <v>103954801</v>
      </c>
      <c r="E20" s="106" t="s">
        <v>578</v>
      </c>
      <c r="F20" s="107">
        <v>0.312504</v>
      </c>
      <c r="G20" s="107">
        <v>-1.1036000000000001E-2</v>
      </c>
      <c r="H20" s="107">
        <v>1.9322E-3</v>
      </c>
      <c r="I20" s="108">
        <v>1.1199999999999999E-8</v>
      </c>
      <c r="J20" s="109">
        <v>623004</v>
      </c>
      <c r="K20" s="107">
        <v>0.32232499999999997</v>
      </c>
      <c r="L20" s="107">
        <v>-1.1112199999999999E-2</v>
      </c>
      <c r="M20" s="107">
        <v>1.9322499999999999E-3</v>
      </c>
      <c r="N20" s="108">
        <v>8.8800000000000008E-9</v>
      </c>
      <c r="O20" s="85"/>
    </row>
    <row r="21" spans="1:15">
      <c r="A21" s="106">
        <v>55</v>
      </c>
      <c r="B21" s="106">
        <v>5</v>
      </c>
      <c r="C21" s="106" t="s">
        <v>7183</v>
      </c>
      <c r="D21" s="106">
        <v>141139452</v>
      </c>
      <c r="E21" s="106" t="s">
        <v>578</v>
      </c>
      <c r="F21" s="107">
        <v>0.21273500000000001</v>
      </c>
      <c r="G21" s="107">
        <v>-1.0921699999999999E-2</v>
      </c>
      <c r="H21" s="107">
        <v>1.9995999999999998E-3</v>
      </c>
      <c r="I21" s="108">
        <v>4.7099999999999998E-8</v>
      </c>
      <c r="J21" s="109">
        <v>746242</v>
      </c>
      <c r="K21" s="107">
        <v>0.224992</v>
      </c>
      <c r="L21" s="107">
        <v>-1.11325E-2</v>
      </c>
      <c r="M21" s="107">
        <v>1.99964E-3</v>
      </c>
      <c r="N21" s="108">
        <v>2.59E-8</v>
      </c>
      <c r="O21" s="85"/>
    </row>
    <row r="22" spans="1:15">
      <c r="A22" s="106" t="s">
        <v>7184</v>
      </c>
      <c r="B22" s="106">
        <v>6</v>
      </c>
      <c r="C22" s="106" t="s">
        <v>7185</v>
      </c>
      <c r="D22" s="106">
        <v>31289714</v>
      </c>
      <c r="E22" s="106" t="s">
        <v>571</v>
      </c>
      <c r="F22" s="107">
        <v>8.9051400000000003E-2</v>
      </c>
      <c r="G22" s="107">
        <v>-2.02128E-2</v>
      </c>
      <c r="H22" s="107">
        <v>3.1072000000000001E-3</v>
      </c>
      <c r="I22" s="108">
        <v>7.7599999999999996E-11</v>
      </c>
      <c r="J22" s="109">
        <v>638031</v>
      </c>
      <c r="K22" s="107">
        <v>8.9625300000000005E-2</v>
      </c>
      <c r="L22" s="107">
        <v>-2.0841800000000001E-2</v>
      </c>
      <c r="M22" s="107">
        <v>3.1072999999999999E-3</v>
      </c>
      <c r="N22" s="108">
        <v>1.9799999999999999E-11</v>
      </c>
      <c r="O22" s="85"/>
    </row>
    <row r="23" spans="1:15">
      <c r="A23" s="106" t="s">
        <v>7184</v>
      </c>
      <c r="B23" s="106">
        <v>6</v>
      </c>
      <c r="C23" s="106" t="s">
        <v>7186</v>
      </c>
      <c r="D23" s="106">
        <v>31518354</v>
      </c>
      <c r="E23" s="106" t="s">
        <v>578</v>
      </c>
      <c r="F23" s="107">
        <v>0.66649199999999997</v>
      </c>
      <c r="G23" s="107">
        <v>-1.0812499999999999E-2</v>
      </c>
      <c r="H23" s="107">
        <v>1.8257E-3</v>
      </c>
      <c r="I23" s="108">
        <v>3.17E-9</v>
      </c>
      <c r="J23" s="109">
        <v>674467</v>
      </c>
      <c r="K23" s="107">
        <v>0.660937</v>
      </c>
      <c r="L23" s="107">
        <v>-1.15937E-2</v>
      </c>
      <c r="M23" s="107">
        <v>1.8257499999999999E-3</v>
      </c>
      <c r="N23" s="108">
        <v>2.1500000000000001E-10</v>
      </c>
      <c r="O23" s="85"/>
    </row>
    <row r="24" spans="1:15">
      <c r="A24" s="106">
        <v>67</v>
      </c>
      <c r="B24" s="106">
        <v>7</v>
      </c>
      <c r="C24" s="106" t="s">
        <v>7187</v>
      </c>
      <c r="D24" s="106">
        <v>2202297</v>
      </c>
      <c r="E24" s="106" t="s">
        <v>578</v>
      </c>
      <c r="F24" s="107">
        <v>0.20799200000000001</v>
      </c>
      <c r="G24" s="107">
        <v>-1.2441600000000001E-2</v>
      </c>
      <c r="H24" s="107">
        <v>2.0693999999999999E-3</v>
      </c>
      <c r="I24" s="108">
        <v>1.8300000000000001E-9</v>
      </c>
      <c r="J24" s="109">
        <v>708363</v>
      </c>
      <c r="K24" s="107">
        <v>0.20785999999999999</v>
      </c>
      <c r="L24" s="107">
        <v>-1.2736300000000001E-2</v>
      </c>
      <c r="M24" s="107">
        <v>2.06945E-3</v>
      </c>
      <c r="N24" s="108">
        <v>7.5399999999999998E-10</v>
      </c>
      <c r="O24" s="85"/>
    </row>
    <row r="25" spans="1:15">
      <c r="A25" s="106">
        <v>70</v>
      </c>
      <c r="B25" s="106">
        <v>7</v>
      </c>
      <c r="C25" s="106" t="s">
        <v>7188</v>
      </c>
      <c r="D25" s="106">
        <v>75615006</v>
      </c>
      <c r="E25" s="106" t="s">
        <v>571</v>
      </c>
      <c r="F25" s="107">
        <v>0.285972</v>
      </c>
      <c r="G25" s="107">
        <v>1.15385E-2</v>
      </c>
      <c r="H25" s="107">
        <v>1.864E-3</v>
      </c>
      <c r="I25" s="108">
        <v>6.0099999999999999E-10</v>
      </c>
      <c r="J25" s="109">
        <v>704351</v>
      </c>
      <c r="K25" s="107">
        <v>0.299257</v>
      </c>
      <c r="L25" s="107">
        <v>1.16247E-2</v>
      </c>
      <c r="M25" s="107">
        <v>1.8640499999999999E-3</v>
      </c>
      <c r="N25" s="108">
        <v>4.48E-10</v>
      </c>
      <c r="O25" s="85"/>
    </row>
    <row r="26" spans="1:15">
      <c r="A26" s="106">
        <v>71</v>
      </c>
      <c r="B26" s="106">
        <v>7</v>
      </c>
      <c r="C26" s="106" t="s">
        <v>7189</v>
      </c>
      <c r="D26" s="106">
        <v>86230375</v>
      </c>
      <c r="E26" s="106" t="s">
        <v>571</v>
      </c>
      <c r="F26" s="107">
        <v>0.34347100000000003</v>
      </c>
      <c r="G26" s="107">
        <v>-1.05562E-2</v>
      </c>
      <c r="H26" s="107">
        <v>1.7599E-3</v>
      </c>
      <c r="I26" s="108">
        <v>2.0000000000000001E-9</v>
      </c>
      <c r="J26" s="109">
        <v>715486</v>
      </c>
      <c r="K26" s="107">
        <v>0.36334</v>
      </c>
      <c r="L26" s="107">
        <v>-1.0468E-2</v>
      </c>
      <c r="M26" s="107">
        <v>1.75994E-3</v>
      </c>
      <c r="N26" s="108">
        <v>2.7200000000000001E-9</v>
      </c>
      <c r="O26" s="85"/>
    </row>
    <row r="27" spans="1:15">
      <c r="A27" s="106">
        <v>73</v>
      </c>
      <c r="B27" s="106">
        <v>7</v>
      </c>
      <c r="C27" s="106" t="s">
        <v>7190</v>
      </c>
      <c r="D27" s="106">
        <v>100072767</v>
      </c>
      <c r="E27" s="106" t="s">
        <v>571</v>
      </c>
      <c r="F27" s="107">
        <v>0.19356300000000001</v>
      </c>
      <c r="G27" s="107">
        <v>-1.27367E-2</v>
      </c>
      <c r="H27" s="107">
        <v>2.1573E-3</v>
      </c>
      <c r="I27" s="108">
        <v>3.5499999999999999E-9</v>
      </c>
      <c r="J27" s="109">
        <v>687872</v>
      </c>
      <c r="K27" s="107">
        <v>0.202177</v>
      </c>
      <c r="L27" s="107">
        <v>-1.2595200000000001E-2</v>
      </c>
      <c r="M27" s="107">
        <v>2.1573500000000002E-3</v>
      </c>
      <c r="N27" s="108">
        <v>5.2700000000000002E-9</v>
      </c>
      <c r="O27" s="85"/>
    </row>
    <row r="28" spans="1:15">
      <c r="A28" s="106">
        <v>74</v>
      </c>
      <c r="B28" s="106">
        <v>7</v>
      </c>
      <c r="C28" s="106" t="s">
        <v>7191</v>
      </c>
      <c r="D28" s="106">
        <v>104994721</v>
      </c>
      <c r="E28" s="106" t="s">
        <v>578</v>
      </c>
      <c r="F28" s="107">
        <v>0.26122600000000001</v>
      </c>
      <c r="G28" s="107">
        <v>1.2556700000000001E-2</v>
      </c>
      <c r="H28" s="107">
        <v>1.9199E-3</v>
      </c>
      <c r="I28" s="108">
        <v>6.1400000000000003E-11</v>
      </c>
      <c r="J28" s="109">
        <v>702476</v>
      </c>
      <c r="K28" s="107">
        <v>0.280916</v>
      </c>
      <c r="L28" s="107">
        <v>1.2677300000000001E-2</v>
      </c>
      <c r="M28" s="107">
        <v>1.9199600000000001E-3</v>
      </c>
      <c r="N28" s="108">
        <v>4.0299999999999999E-11</v>
      </c>
      <c r="O28" s="85"/>
    </row>
    <row r="29" spans="1:15">
      <c r="A29" s="106">
        <v>76</v>
      </c>
      <c r="B29" s="106">
        <v>7</v>
      </c>
      <c r="C29" s="106" t="s">
        <v>7192</v>
      </c>
      <c r="D29" s="106">
        <v>133245004</v>
      </c>
      <c r="E29" s="106" t="s">
        <v>578</v>
      </c>
      <c r="F29" s="107">
        <v>0.197767</v>
      </c>
      <c r="G29" s="107">
        <v>-1.44262E-2</v>
      </c>
      <c r="H29" s="107">
        <v>2.1551000000000001E-3</v>
      </c>
      <c r="I29" s="108">
        <v>2.17E-11</v>
      </c>
      <c r="J29" s="109">
        <v>678149</v>
      </c>
      <c r="K29" s="107">
        <v>0.19089700000000001</v>
      </c>
      <c r="L29" s="107">
        <v>-1.43515E-2</v>
      </c>
      <c r="M29" s="107">
        <v>2.1551700000000001E-3</v>
      </c>
      <c r="N29" s="108">
        <v>2.76E-11</v>
      </c>
      <c r="O29" s="85"/>
    </row>
    <row r="30" spans="1:15">
      <c r="A30" s="106">
        <v>78</v>
      </c>
      <c r="B30" s="106">
        <v>8</v>
      </c>
      <c r="C30" s="106" t="s">
        <v>7193</v>
      </c>
      <c r="D30" s="106">
        <v>4840711</v>
      </c>
      <c r="E30" s="106" t="s">
        <v>571</v>
      </c>
      <c r="F30" s="107">
        <v>0.66750799999999999</v>
      </c>
      <c r="G30" s="107">
        <v>1.04568E-2</v>
      </c>
      <c r="H30" s="107">
        <v>1.797E-3</v>
      </c>
      <c r="I30" s="108">
        <v>5.9200000000000002E-9</v>
      </c>
      <c r="J30" s="109">
        <v>697250</v>
      </c>
      <c r="K30" s="107">
        <v>0.66813900000000004</v>
      </c>
      <c r="L30" s="107">
        <v>1.07917E-2</v>
      </c>
      <c r="M30" s="107">
        <v>1.79704E-3</v>
      </c>
      <c r="N30" s="108">
        <v>1.9099999999999998E-9</v>
      </c>
      <c r="O30" s="85"/>
    </row>
    <row r="31" spans="1:15">
      <c r="A31" s="106">
        <v>80</v>
      </c>
      <c r="B31" s="106">
        <v>8</v>
      </c>
      <c r="C31" s="106" t="s">
        <v>7194</v>
      </c>
      <c r="D31" s="106">
        <v>30861249</v>
      </c>
      <c r="E31" s="106" t="s">
        <v>578</v>
      </c>
      <c r="F31" s="107">
        <v>0.47774899999999998</v>
      </c>
      <c r="G31" s="107">
        <v>9.9898999999999995E-3</v>
      </c>
      <c r="H31" s="107">
        <v>1.7049999999999999E-3</v>
      </c>
      <c r="I31" s="108">
        <v>4.6500000000000003E-9</v>
      </c>
      <c r="J31" s="109">
        <v>688960</v>
      </c>
      <c r="K31" s="107">
        <v>0.48537200000000003</v>
      </c>
      <c r="L31" s="107">
        <v>9.7565099999999995E-3</v>
      </c>
      <c r="M31" s="107">
        <v>1.7050399999999999E-3</v>
      </c>
      <c r="N31" s="108">
        <v>1.05E-8</v>
      </c>
      <c r="O31" s="85"/>
    </row>
    <row r="32" spans="1:15">
      <c r="A32" s="106">
        <v>84</v>
      </c>
      <c r="B32" s="106">
        <v>8</v>
      </c>
      <c r="C32" s="106" t="s">
        <v>7195</v>
      </c>
      <c r="D32" s="106">
        <v>93022095</v>
      </c>
      <c r="E32" s="106" t="s">
        <v>578</v>
      </c>
      <c r="F32" s="107">
        <v>0.22739500000000001</v>
      </c>
      <c r="G32" s="107">
        <v>-1.1800700000000001E-2</v>
      </c>
      <c r="H32" s="107">
        <v>2.0555E-3</v>
      </c>
      <c r="I32" s="108">
        <v>9.4099999999999996E-9</v>
      </c>
      <c r="J32" s="109">
        <v>673207</v>
      </c>
      <c r="K32" s="107">
        <v>0.21953400000000001</v>
      </c>
      <c r="L32" s="107">
        <v>-1.16772E-2</v>
      </c>
      <c r="M32" s="107">
        <v>2.0555500000000002E-3</v>
      </c>
      <c r="N32" s="108">
        <v>1.3399999999999999E-8</v>
      </c>
      <c r="O32" s="85"/>
    </row>
    <row r="33" spans="1:15">
      <c r="A33" s="106">
        <v>85</v>
      </c>
      <c r="B33" s="106">
        <v>8</v>
      </c>
      <c r="C33" s="106" t="s">
        <v>7196</v>
      </c>
      <c r="D33" s="106">
        <v>118902809</v>
      </c>
      <c r="E33" s="106" t="s">
        <v>578</v>
      </c>
      <c r="F33" s="107">
        <v>0.54752100000000004</v>
      </c>
      <c r="G33" s="107">
        <v>9.6290999999999998E-3</v>
      </c>
      <c r="H33" s="107">
        <v>1.7152999999999999E-3</v>
      </c>
      <c r="I33" s="108">
        <v>1.9799999999999999E-8</v>
      </c>
      <c r="J33" s="109">
        <v>685558</v>
      </c>
      <c r="K33" s="107">
        <v>0.55862500000000004</v>
      </c>
      <c r="L33" s="107">
        <v>9.5740800000000004E-3</v>
      </c>
      <c r="M33" s="107">
        <v>1.7153400000000001E-3</v>
      </c>
      <c r="N33" s="108">
        <v>2.3899999999999999E-8</v>
      </c>
      <c r="O33" s="85"/>
    </row>
    <row r="34" spans="1:15">
      <c r="A34" s="106">
        <v>88</v>
      </c>
      <c r="B34" s="106">
        <v>9</v>
      </c>
      <c r="C34" s="106" t="s">
        <v>7197</v>
      </c>
      <c r="D34" s="106">
        <v>23362311</v>
      </c>
      <c r="E34" s="106" t="s">
        <v>571</v>
      </c>
      <c r="F34" s="107">
        <v>0.40772999999999998</v>
      </c>
      <c r="G34" s="107">
        <v>1.9835100000000001E-2</v>
      </c>
      <c r="H34" s="107">
        <v>1.7378000000000001E-3</v>
      </c>
      <c r="I34" s="108">
        <v>3.5599999999999999E-30</v>
      </c>
      <c r="J34" s="109">
        <v>685123</v>
      </c>
      <c r="K34" s="107">
        <v>0.41307500000000003</v>
      </c>
      <c r="L34" s="107">
        <v>1.9804100000000002E-2</v>
      </c>
      <c r="M34" s="107">
        <v>1.73796E-3</v>
      </c>
      <c r="N34" s="108">
        <v>4.4299999999999998E-30</v>
      </c>
      <c r="O34" s="85"/>
    </row>
    <row r="35" spans="1:15">
      <c r="A35" s="106">
        <v>89</v>
      </c>
      <c r="B35" s="106">
        <v>9</v>
      </c>
      <c r="C35" s="106" t="s">
        <v>7198</v>
      </c>
      <c r="D35" s="106">
        <v>82434378</v>
      </c>
      <c r="E35" s="106" t="s">
        <v>571</v>
      </c>
      <c r="F35" s="107">
        <v>0.566307</v>
      </c>
      <c r="G35" s="107">
        <v>9.7368999999999997E-3</v>
      </c>
      <c r="H35" s="107">
        <v>1.7125E-3</v>
      </c>
      <c r="I35" s="108">
        <v>1.3000000000000001E-8</v>
      </c>
      <c r="J35" s="109">
        <v>693789</v>
      </c>
      <c r="K35" s="107">
        <v>0.56140999999999996</v>
      </c>
      <c r="L35" s="107">
        <v>9.8424299999999992E-3</v>
      </c>
      <c r="M35" s="107">
        <v>1.71254E-3</v>
      </c>
      <c r="N35" s="108">
        <v>9.0699999999999995E-9</v>
      </c>
      <c r="O35" s="85"/>
    </row>
    <row r="36" spans="1:15">
      <c r="A36" s="106">
        <v>90</v>
      </c>
      <c r="B36" s="106">
        <v>9</v>
      </c>
      <c r="C36" s="106" t="s">
        <v>1727</v>
      </c>
      <c r="D36" s="106">
        <v>96403367</v>
      </c>
      <c r="E36" s="106" t="s">
        <v>578</v>
      </c>
      <c r="F36" s="107">
        <v>0.56435199999999996</v>
      </c>
      <c r="G36" s="107">
        <v>1.0480400000000001E-2</v>
      </c>
      <c r="H36" s="107">
        <v>1.8500999999999999E-3</v>
      </c>
      <c r="I36" s="108">
        <v>1.4699999999999999E-8</v>
      </c>
      <c r="J36" s="109">
        <v>593805</v>
      </c>
      <c r="K36" s="107">
        <v>0.57210000000000005</v>
      </c>
      <c r="L36" s="107">
        <v>1.0447400000000001E-2</v>
      </c>
      <c r="M36" s="107">
        <v>1.8501500000000001E-3</v>
      </c>
      <c r="N36" s="108">
        <v>1.63E-8</v>
      </c>
      <c r="O36" s="85"/>
    </row>
    <row r="37" spans="1:15">
      <c r="A37" s="106">
        <v>93</v>
      </c>
      <c r="B37" s="106">
        <v>9</v>
      </c>
      <c r="C37" s="106" t="s">
        <v>7199</v>
      </c>
      <c r="D37" s="106">
        <v>126423340</v>
      </c>
      <c r="E37" s="106" t="s">
        <v>578</v>
      </c>
      <c r="F37" s="107">
        <v>0.31661499999999998</v>
      </c>
      <c r="G37" s="107">
        <v>-1.1091999999999999E-2</v>
      </c>
      <c r="H37" s="107">
        <v>1.8270000000000001E-3</v>
      </c>
      <c r="I37" s="108">
        <v>1.27E-9</v>
      </c>
      <c r="J37" s="109">
        <v>691904</v>
      </c>
      <c r="K37" s="107">
        <v>0.32280300000000001</v>
      </c>
      <c r="L37" s="107">
        <v>-1.11208E-2</v>
      </c>
      <c r="M37" s="107">
        <v>1.82705E-3</v>
      </c>
      <c r="N37" s="108">
        <v>1.15E-9</v>
      </c>
      <c r="O37" s="85"/>
    </row>
    <row r="38" spans="1:15">
      <c r="A38" s="106">
        <v>94</v>
      </c>
      <c r="B38" s="106">
        <v>10</v>
      </c>
      <c r="C38" s="106" t="s">
        <v>7200</v>
      </c>
      <c r="D38" s="106">
        <v>63584531</v>
      </c>
      <c r="E38" s="106" t="s">
        <v>578</v>
      </c>
      <c r="F38" s="107">
        <v>0.37362200000000001</v>
      </c>
      <c r="G38" s="107">
        <v>9.6244999999999994E-3</v>
      </c>
      <c r="H38" s="107">
        <v>1.7212E-3</v>
      </c>
      <c r="I38" s="108">
        <v>2.25E-8</v>
      </c>
      <c r="J38" s="109">
        <v>720764</v>
      </c>
      <c r="K38" s="107">
        <v>0.38168099999999999</v>
      </c>
      <c r="L38" s="107">
        <v>9.5501500000000003E-3</v>
      </c>
      <c r="M38" s="107">
        <v>1.72124E-3</v>
      </c>
      <c r="N38" s="108">
        <v>2.88E-8</v>
      </c>
      <c r="O38" s="85"/>
    </row>
    <row r="39" spans="1:15">
      <c r="A39" s="106">
        <v>101</v>
      </c>
      <c r="B39" s="106">
        <v>10</v>
      </c>
      <c r="C39" s="106" t="s">
        <v>7201</v>
      </c>
      <c r="D39" s="106">
        <v>107368262</v>
      </c>
      <c r="E39" s="106" t="s">
        <v>571</v>
      </c>
      <c r="F39" s="107">
        <v>0.16352</v>
      </c>
      <c r="G39" s="107">
        <v>1.21143E-2</v>
      </c>
      <c r="H39" s="107">
        <v>2.2125000000000001E-3</v>
      </c>
      <c r="I39" s="108">
        <v>4.3700000000000001E-8</v>
      </c>
      <c r="J39" s="109">
        <v>746333</v>
      </c>
      <c r="K39" s="107">
        <v>0.17806900000000001</v>
      </c>
      <c r="L39" s="107">
        <v>1.30416E-2</v>
      </c>
      <c r="M39" s="107">
        <v>2.2125399999999998E-3</v>
      </c>
      <c r="N39" s="108">
        <v>3.7600000000000003E-9</v>
      </c>
      <c r="O39" s="85"/>
    </row>
    <row r="40" spans="1:15">
      <c r="A40" s="106">
        <v>110</v>
      </c>
      <c r="B40" s="106">
        <v>11</v>
      </c>
      <c r="C40" s="106" t="s">
        <v>7202</v>
      </c>
      <c r="D40" s="106">
        <v>95837674</v>
      </c>
      <c r="E40" s="106" t="s">
        <v>578</v>
      </c>
      <c r="F40" s="107">
        <v>0.36954100000000001</v>
      </c>
      <c r="G40" s="107">
        <v>1.1607599999999999E-2</v>
      </c>
      <c r="H40" s="107">
        <v>1.7645E-3</v>
      </c>
      <c r="I40" s="108">
        <v>4.7600000000000002E-11</v>
      </c>
      <c r="J40" s="109">
        <v>688895</v>
      </c>
      <c r="K40" s="107">
        <v>0.37028800000000001</v>
      </c>
      <c r="L40" s="107">
        <v>1.1355799999999999E-2</v>
      </c>
      <c r="M40" s="107">
        <v>1.7645499999999999E-3</v>
      </c>
      <c r="N40" s="108">
        <v>1.2299999999999999E-10</v>
      </c>
      <c r="O40" s="85"/>
    </row>
    <row r="41" spans="1:15">
      <c r="A41" s="106">
        <v>111</v>
      </c>
      <c r="B41" s="106">
        <v>12</v>
      </c>
      <c r="C41" s="106" t="s">
        <v>7203</v>
      </c>
      <c r="D41" s="106">
        <v>13415288</v>
      </c>
      <c r="E41" s="106" t="s">
        <v>571</v>
      </c>
      <c r="F41" s="107">
        <v>0.88643400000000006</v>
      </c>
      <c r="G41" s="107">
        <v>1.45171E-2</v>
      </c>
      <c r="H41" s="107">
        <v>2.6204000000000002E-3</v>
      </c>
      <c r="I41" s="108">
        <v>3.0199999999999999E-8</v>
      </c>
      <c r="J41" s="109">
        <v>722928</v>
      </c>
      <c r="K41" s="107">
        <v>0.88063999999999998</v>
      </c>
      <c r="L41" s="107">
        <v>1.4374700000000001E-2</v>
      </c>
      <c r="M41" s="107">
        <v>2.6204499999999999E-3</v>
      </c>
      <c r="N41" s="108">
        <v>4.1199999999999998E-8</v>
      </c>
      <c r="O41" s="85"/>
    </row>
    <row r="42" spans="1:15">
      <c r="A42" s="106">
        <v>113</v>
      </c>
      <c r="B42" s="106">
        <v>12</v>
      </c>
      <c r="C42" s="106" t="s">
        <v>7204</v>
      </c>
      <c r="D42" s="106">
        <v>49472965</v>
      </c>
      <c r="E42" s="106" t="s">
        <v>578</v>
      </c>
      <c r="F42" s="107">
        <v>0.43250699999999997</v>
      </c>
      <c r="G42" s="107">
        <v>1.0291099999999999E-2</v>
      </c>
      <c r="H42" s="107">
        <v>1.7148E-3</v>
      </c>
      <c r="I42" s="108">
        <v>1.9599999999999998E-9</v>
      </c>
      <c r="J42" s="109">
        <v>692373</v>
      </c>
      <c r="K42" s="107">
        <v>0.44587599999999999</v>
      </c>
      <c r="L42" s="107">
        <v>1.0135399999999999E-2</v>
      </c>
      <c r="M42" s="107">
        <v>1.71484E-3</v>
      </c>
      <c r="N42" s="108">
        <v>3.41E-9</v>
      </c>
      <c r="O42" s="85"/>
    </row>
    <row r="43" spans="1:15">
      <c r="A43" s="106">
        <v>115</v>
      </c>
      <c r="B43" s="106">
        <v>12</v>
      </c>
      <c r="C43" s="106" t="s">
        <v>7205</v>
      </c>
      <c r="D43" s="106">
        <v>58289078</v>
      </c>
      <c r="E43" s="106" t="s">
        <v>578</v>
      </c>
      <c r="F43" s="107">
        <v>0.42288300000000001</v>
      </c>
      <c r="G43" s="107">
        <v>-1.02565E-2</v>
      </c>
      <c r="H43" s="107">
        <v>1.7191000000000001E-3</v>
      </c>
      <c r="I43" s="108">
        <v>2.4300000000000001E-9</v>
      </c>
      <c r="J43" s="109">
        <v>692843</v>
      </c>
      <c r="K43" s="107">
        <v>0.43510199999999999</v>
      </c>
      <c r="L43" s="107">
        <v>-1.01715E-2</v>
      </c>
      <c r="M43" s="107">
        <v>1.7191400000000001E-3</v>
      </c>
      <c r="N43" s="108">
        <v>3.29E-9</v>
      </c>
      <c r="O43" s="85"/>
    </row>
    <row r="44" spans="1:15">
      <c r="A44" s="106">
        <v>116</v>
      </c>
      <c r="B44" s="106">
        <v>12</v>
      </c>
      <c r="C44" s="106" t="s">
        <v>7206</v>
      </c>
      <c r="D44" s="106">
        <v>84095452</v>
      </c>
      <c r="E44" s="106" t="s">
        <v>571</v>
      </c>
      <c r="F44" s="107">
        <v>0.25728400000000001</v>
      </c>
      <c r="G44" s="107">
        <v>-1.17474E-2</v>
      </c>
      <c r="H44" s="107">
        <v>1.9959999999999999E-3</v>
      </c>
      <c r="I44" s="108">
        <v>3.9700000000000001E-9</v>
      </c>
      <c r="J44" s="109">
        <v>656393</v>
      </c>
      <c r="K44" s="107">
        <v>0.242095</v>
      </c>
      <c r="L44" s="107">
        <v>-1.16451E-2</v>
      </c>
      <c r="M44" s="107">
        <v>1.9960500000000001E-3</v>
      </c>
      <c r="N44" s="108">
        <v>5.4100000000000001E-9</v>
      </c>
      <c r="O44" s="85"/>
    </row>
    <row r="45" spans="1:15">
      <c r="A45" s="106">
        <v>117</v>
      </c>
      <c r="B45" s="106">
        <v>12</v>
      </c>
      <c r="C45" s="106" t="s">
        <v>7207</v>
      </c>
      <c r="D45" s="106">
        <v>89763529</v>
      </c>
      <c r="E45" s="106" t="s">
        <v>571</v>
      </c>
      <c r="F45" s="107">
        <v>0.53509399999999996</v>
      </c>
      <c r="G45" s="107">
        <v>1.0115600000000001E-2</v>
      </c>
      <c r="H45" s="107">
        <v>1.7089E-3</v>
      </c>
      <c r="I45" s="108">
        <v>3.2299999999999998E-9</v>
      </c>
      <c r="J45" s="109">
        <v>687848</v>
      </c>
      <c r="K45" s="107">
        <v>0.56340699999999999</v>
      </c>
      <c r="L45" s="107">
        <v>9.9754300000000004E-3</v>
      </c>
      <c r="M45" s="107">
        <v>1.7089399999999999E-3</v>
      </c>
      <c r="N45" s="108">
        <v>5.3100000000000001E-9</v>
      </c>
      <c r="O45" s="85"/>
    </row>
    <row r="46" spans="1:15">
      <c r="A46" s="106">
        <v>118</v>
      </c>
      <c r="B46" s="106">
        <v>12</v>
      </c>
      <c r="C46" s="106" t="s">
        <v>7208</v>
      </c>
      <c r="D46" s="106">
        <v>123745809</v>
      </c>
      <c r="E46" s="106" t="s">
        <v>571</v>
      </c>
      <c r="F46" s="107">
        <v>0.19622700000000001</v>
      </c>
      <c r="G46" s="107">
        <v>1.52222E-2</v>
      </c>
      <c r="H46" s="107">
        <v>2.1576999999999998E-3</v>
      </c>
      <c r="I46" s="108">
        <v>1.7300000000000001E-12</v>
      </c>
      <c r="J46" s="109">
        <v>680514</v>
      </c>
      <c r="K46" s="107">
        <v>0.20611599999999999</v>
      </c>
      <c r="L46" s="107">
        <v>1.50159E-2</v>
      </c>
      <c r="M46" s="107">
        <v>2.1577800000000002E-3</v>
      </c>
      <c r="N46" s="108">
        <v>3.4300000000000001E-12</v>
      </c>
      <c r="O46" s="85"/>
    </row>
    <row r="47" spans="1:15">
      <c r="A47" s="106">
        <v>125</v>
      </c>
      <c r="B47" s="106">
        <v>14</v>
      </c>
      <c r="C47" s="106" t="s">
        <v>7209</v>
      </c>
      <c r="D47" s="106">
        <v>29627195</v>
      </c>
      <c r="E47" s="106" t="s">
        <v>571</v>
      </c>
      <c r="F47" s="107">
        <v>0.135602</v>
      </c>
      <c r="G47" s="107">
        <v>-1.63991E-2</v>
      </c>
      <c r="H47" s="107">
        <v>2.5292000000000001E-3</v>
      </c>
      <c r="I47" s="108">
        <v>8.9399999999999996E-11</v>
      </c>
      <c r="J47" s="109">
        <v>666453</v>
      </c>
      <c r="K47" s="107">
        <v>0.130303</v>
      </c>
      <c r="L47" s="107">
        <v>-1.6246799999999999E-2</v>
      </c>
      <c r="M47" s="107">
        <v>2.5292800000000001E-3</v>
      </c>
      <c r="N47" s="108">
        <v>1.3300000000000001E-10</v>
      </c>
      <c r="O47" s="85"/>
    </row>
    <row r="48" spans="1:15">
      <c r="A48" s="106">
        <v>125</v>
      </c>
      <c r="B48" s="106">
        <v>14</v>
      </c>
      <c r="C48" s="106" t="s">
        <v>7210</v>
      </c>
      <c r="D48" s="106">
        <v>29837957</v>
      </c>
      <c r="E48" s="106" t="s">
        <v>571</v>
      </c>
      <c r="F48" s="107">
        <v>0.603773</v>
      </c>
      <c r="G48" s="107">
        <v>1.04157E-2</v>
      </c>
      <c r="H48" s="107">
        <v>1.7698E-3</v>
      </c>
      <c r="I48" s="108">
        <v>3.9700000000000001E-9</v>
      </c>
      <c r="J48" s="109">
        <v>666891</v>
      </c>
      <c r="K48" s="107">
        <v>0.62428300000000003</v>
      </c>
      <c r="L48" s="107">
        <v>1.0316499999999999E-2</v>
      </c>
      <c r="M48" s="107">
        <v>1.76984E-3</v>
      </c>
      <c r="N48" s="108">
        <v>5.5800000000000002E-9</v>
      </c>
      <c r="O48" s="85"/>
    </row>
    <row r="49" spans="1:15">
      <c r="A49" s="106">
        <v>126</v>
      </c>
      <c r="B49" s="106">
        <v>14</v>
      </c>
      <c r="C49" s="106" t="s">
        <v>7211</v>
      </c>
      <c r="D49" s="106">
        <v>33303540</v>
      </c>
      <c r="E49" s="106" t="s">
        <v>571</v>
      </c>
      <c r="F49" s="107">
        <v>0.45766899999999999</v>
      </c>
      <c r="G49" s="107">
        <v>-9.4623999999999993E-3</v>
      </c>
      <c r="H49" s="107">
        <v>1.7094E-3</v>
      </c>
      <c r="I49" s="108">
        <v>3.1E-8</v>
      </c>
      <c r="J49" s="109">
        <v>689002</v>
      </c>
      <c r="K49" s="107">
        <v>0.46855000000000002</v>
      </c>
      <c r="L49" s="107">
        <v>-9.4317800000000007E-3</v>
      </c>
      <c r="M49" s="107">
        <v>1.70944E-3</v>
      </c>
      <c r="N49" s="108">
        <v>3.4399999999999997E-8</v>
      </c>
      <c r="O49" s="85"/>
    </row>
    <row r="50" spans="1:15">
      <c r="A50" s="106">
        <v>127</v>
      </c>
      <c r="B50" s="106">
        <v>14</v>
      </c>
      <c r="C50" s="106" t="s">
        <v>7212</v>
      </c>
      <c r="D50" s="106">
        <v>60985004</v>
      </c>
      <c r="E50" s="106" t="s">
        <v>571</v>
      </c>
      <c r="F50" s="107">
        <v>0.67373000000000005</v>
      </c>
      <c r="G50" s="107">
        <v>-1.22662E-2</v>
      </c>
      <c r="H50" s="107">
        <v>1.8779000000000001E-3</v>
      </c>
      <c r="I50" s="108">
        <v>6.4999999999999995E-11</v>
      </c>
      <c r="J50" s="109">
        <v>644624</v>
      </c>
      <c r="K50" s="107">
        <v>0.70769099999999996</v>
      </c>
      <c r="L50" s="107">
        <v>-1.2042199999999999E-2</v>
      </c>
      <c r="M50" s="107">
        <v>1.8779599999999999E-3</v>
      </c>
      <c r="N50" s="108">
        <v>1.43E-10</v>
      </c>
      <c r="O50" s="85"/>
    </row>
    <row r="51" spans="1:15">
      <c r="A51" s="106">
        <v>128</v>
      </c>
      <c r="B51" s="106">
        <v>14</v>
      </c>
      <c r="C51" s="106" t="s">
        <v>7213</v>
      </c>
      <c r="D51" s="106">
        <v>73474613</v>
      </c>
      <c r="E51" s="106" t="s">
        <v>571</v>
      </c>
      <c r="F51" s="107">
        <v>0.29664299999999999</v>
      </c>
      <c r="G51" s="107">
        <v>1.2573000000000001E-2</v>
      </c>
      <c r="H51" s="107">
        <v>1.9292000000000001E-3</v>
      </c>
      <c r="I51" s="108">
        <v>7.1600000000000003E-11</v>
      </c>
      <c r="J51" s="109">
        <v>643502</v>
      </c>
      <c r="K51" s="107">
        <v>0.32724799999999998</v>
      </c>
      <c r="L51" s="107">
        <v>1.2524199999999999E-2</v>
      </c>
      <c r="M51" s="107">
        <v>1.9292599999999999E-3</v>
      </c>
      <c r="N51" s="108">
        <v>8.4899999999999999E-11</v>
      </c>
      <c r="O51" s="85"/>
    </row>
    <row r="52" spans="1:15">
      <c r="A52" s="106">
        <v>130</v>
      </c>
      <c r="B52" s="106">
        <v>16</v>
      </c>
      <c r="C52" s="106" t="s">
        <v>7214</v>
      </c>
      <c r="D52" s="106">
        <v>28559981</v>
      </c>
      <c r="E52" s="106" t="s">
        <v>578</v>
      </c>
      <c r="F52" s="107">
        <v>0.35652899999999998</v>
      </c>
      <c r="G52" s="107">
        <v>-1.5266999999999999E-2</v>
      </c>
      <c r="H52" s="107">
        <v>1.7493000000000001E-3</v>
      </c>
      <c r="I52" s="108">
        <v>2.6E-18</v>
      </c>
      <c r="J52" s="109">
        <v>711778</v>
      </c>
      <c r="K52" s="107">
        <v>0.36972500000000003</v>
      </c>
      <c r="L52" s="107">
        <v>-1.53338E-2</v>
      </c>
      <c r="M52" s="107">
        <v>1.74939E-3</v>
      </c>
      <c r="N52" s="108">
        <v>1.8600000000000001E-18</v>
      </c>
      <c r="O52" s="85"/>
    </row>
    <row r="53" spans="1:15">
      <c r="A53" s="106">
        <v>142</v>
      </c>
      <c r="B53" s="106">
        <v>18</v>
      </c>
      <c r="C53" s="106" t="s">
        <v>7215</v>
      </c>
      <c r="D53" s="106">
        <v>25551961</v>
      </c>
      <c r="E53" s="106" t="s">
        <v>578</v>
      </c>
      <c r="F53" s="107">
        <v>0.59254700000000005</v>
      </c>
      <c r="G53" s="107">
        <v>-1.0833300000000001E-2</v>
      </c>
      <c r="H53" s="107">
        <v>1.7416E-3</v>
      </c>
      <c r="I53" s="108">
        <v>4.9600000000000004E-10</v>
      </c>
      <c r="J53" s="109">
        <v>682372</v>
      </c>
      <c r="K53" s="107">
        <v>0.60070900000000005</v>
      </c>
      <c r="L53" s="107">
        <v>-1.0824E-2</v>
      </c>
      <c r="M53" s="107">
        <v>1.74165E-3</v>
      </c>
      <c r="N53" s="108">
        <v>5.1399999999999998E-10</v>
      </c>
      <c r="O53" s="85"/>
    </row>
    <row r="54" spans="1:15">
      <c r="A54" s="106">
        <v>149</v>
      </c>
      <c r="B54" s="106">
        <v>18</v>
      </c>
      <c r="C54" s="106" t="s">
        <v>7216</v>
      </c>
      <c r="D54" s="106">
        <v>75899991</v>
      </c>
      <c r="E54" s="106" t="s">
        <v>571</v>
      </c>
      <c r="F54" s="107">
        <v>0.23788100000000001</v>
      </c>
      <c r="G54" s="107">
        <v>-1.26284E-2</v>
      </c>
      <c r="H54" s="107">
        <v>1.9141E-3</v>
      </c>
      <c r="I54" s="108">
        <v>4.18E-11</v>
      </c>
      <c r="J54" s="109">
        <v>752326</v>
      </c>
      <c r="K54" s="107">
        <v>0.25967699999999999</v>
      </c>
      <c r="L54" s="107">
        <v>-1.25375E-2</v>
      </c>
      <c r="M54" s="107">
        <v>1.9141500000000001E-3</v>
      </c>
      <c r="N54" s="108">
        <v>5.76E-11</v>
      </c>
      <c r="O54" s="85"/>
    </row>
    <row r="55" spans="1:15">
      <c r="A55" s="106">
        <v>153</v>
      </c>
      <c r="B55" s="106">
        <v>19</v>
      </c>
      <c r="C55" s="106" t="s">
        <v>1742</v>
      </c>
      <c r="D55" s="106">
        <v>13176020</v>
      </c>
      <c r="E55" s="106" t="s">
        <v>571</v>
      </c>
      <c r="F55" s="107">
        <v>0.101463</v>
      </c>
      <c r="G55" s="107">
        <v>-2.0005200000000001E-2</v>
      </c>
      <c r="H55" s="107">
        <v>2.7003000000000001E-3</v>
      </c>
      <c r="I55" s="108">
        <v>1.2800000000000001E-13</v>
      </c>
      <c r="J55" s="109">
        <v>751699</v>
      </c>
      <c r="K55" s="107">
        <v>0.106701</v>
      </c>
      <c r="L55" s="107">
        <v>-2.0097799999999999E-2</v>
      </c>
      <c r="M55" s="107">
        <v>2.7003999999999999E-3</v>
      </c>
      <c r="N55" s="108">
        <v>9.8800000000000006E-14</v>
      </c>
      <c r="O55" s="85"/>
    </row>
    <row r="56" spans="1:15">
      <c r="A56" s="106">
        <v>155</v>
      </c>
      <c r="B56" s="106">
        <v>20</v>
      </c>
      <c r="C56" s="106" t="s">
        <v>7217</v>
      </c>
      <c r="D56" s="106">
        <v>14696433</v>
      </c>
      <c r="E56" s="106" t="s">
        <v>578</v>
      </c>
      <c r="F56" s="107">
        <v>0.69265500000000002</v>
      </c>
      <c r="G56" s="107">
        <v>1.0485599999999999E-2</v>
      </c>
      <c r="H56" s="107">
        <v>1.8400000000000001E-3</v>
      </c>
      <c r="I56" s="108">
        <v>1.2100000000000001E-8</v>
      </c>
      <c r="J56" s="109">
        <v>693337</v>
      </c>
      <c r="K56" s="107">
        <v>0.69460999999999995</v>
      </c>
      <c r="L56" s="107">
        <v>1.05576E-2</v>
      </c>
      <c r="M56" s="107">
        <v>1.84004E-3</v>
      </c>
      <c r="N56" s="108">
        <v>9.5999999999999999E-9</v>
      </c>
      <c r="O56" s="85"/>
    </row>
    <row r="57" spans="1:15">
      <c r="A57" s="106">
        <v>157</v>
      </c>
      <c r="B57" s="106">
        <v>20</v>
      </c>
      <c r="C57" s="106" t="s">
        <v>7218</v>
      </c>
      <c r="D57" s="106">
        <v>43708906</v>
      </c>
      <c r="E57" s="106" t="s">
        <v>571</v>
      </c>
      <c r="F57" s="107">
        <v>0.30012299999999997</v>
      </c>
      <c r="G57" s="107">
        <v>-1.03751E-2</v>
      </c>
      <c r="H57" s="107">
        <v>1.8492000000000001E-3</v>
      </c>
      <c r="I57" s="108">
        <v>2.0199999999999999E-8</v>
      </c>
      <c r="J57" s="109">
        <v>695721</v>
      </c>
      <c r="K57" s="107">
        <v>0.31771100000000002</v>
      </c>
      <c r="L57" s="107">
        <v>-1.0900200000000001E-2</v>
      </c>
      <c r="M57" s="107">
        <v>1.84924E-3</v>
      </c>
      <c r="N57" s="108">
        <v>3.7600000000000003E-9</v>
      </c>
      <c r="O57" s="85"/>
    </row>
    <row r="58" spans="1:15">
      <c r="A58" s="106">
        <v>160</v>
      </c>
      <c r="B58" s="106">
        <v>20</v>
      </c>
      <c r="C58" s="106" t="s">
        <v>7219</v>
      </c>
      <c r="D58" s="106">
        <v>59825042</v>
      </c>
      <c r="E58" s="106" t="s">
        <v>578</v>
      </c>
      <c r="F58" s="107">
        <v>0.63758899999999996</v>
      </c>
      <c r="G58" s="107">
        <v>1.29972E-2</v>
      </c>
      <c r="H58" s="107">
        <v>1.7769999999999999E-3</v>
      </c>
      <c r="I58" s="108">
        <v>2.5900000000000001E-13</v>
      </c>
      <c r="J58" s="109">
        <v>684845</v>
      </c>
      <c r="K58" s="107">
        <v>0.63618200000000003</v>
      </c>
      <c r="L58" s="107">
        <v>1.30752E-2</v>
      </c>
      <c r="M58" s="107">
        <v>1.77707E-3</v>
      </c>
      <c r="N58" s="108">
        <v>1.8700000000000001E-13</v>
      </c>
      <c r="O58" s="85"/>
    </row>
    <row r="59" spans="1:15">
      <c r="A59" s="122">
        <v>161</v>
      </c>
      <c r="B59" s="122">
        <v>22</v>
      </c>
      <c r="C59" s="122" t="s">
        <v>7220</v>
      </c>
      <c r="D59" s="122">
        <v>34296751</v>
      </c>
      <c r="E59" s="122" t="s">
        <v>571</v>
      </c>
      <c r="F59" s="123">
        <v>0.742116</v>
      </c>
      <c r="G59" s="123">
        <v>-1.31241E-2</v>
      </c>
      <c r="H59" s="123">
        <v>1.9112000000000001E-3</v>
      </c>
      <c r="I59" s="124">
        <v>6.5600000000000003E-12</v>
      </c>
      <c r="J59" s="125">
        <v>714836</v>
      </c>
      <c r="K59" s="123">
        <v>0.735738</v>
      </c>
      <c r="L59" s="123">
        <v>-1.3087400000000001E-2</v>
      </c>
      <c r="M59" s="123">
        <v>1.9112599999999999E-3</v>
      </c>
      <c r="N59" s="124">
        <v>7.5100000000000001E-12</v>
      </c>
      <c r="O59" s="85"/>
    </row>
    <row r="60" spans="1:15">
      <c r="A60" s="99"/>
      <c r="B60" s="99"/>
      <c r="C60" s="99"/>
      <c r="D60" s="99"/>
      <c r="E60" s="99"/>
      <c r="F60" s="100"/>
      <c r="G60" s="100"/>
      <c r="H60" s="100"/>
      <c r="I60" s="99"/>
      <c r="J60" s="99"/>
      <c r="K60" s="100"/>
      <c r="L60" s="100"/>
      <c r="M60" s="100"/>
      <c r="N60" s="99"/>
      <c r="O60" s="85"/>
    </row>
    <row r="61" spans="1:15">
      <c r="A61" s="99"/>
      <c r="B61" s="99"/>
      <c r="C61" s="99"/>
      <c r="D61" s="99"/>
      <c r="E61" s="99"/>
      <c r="F61" s="100"/>
      <c r="G61" s="100"/>
      <c r="H61" s="100"/>
      <c r="I61" s="99"/>
      <c r="J61" s="99"/>
      <c r="K61" s="100"/>
      <c r="L61" s="100"/>
      <c r="M61" s="100"/>
      <c r="N61" s="99"/>
      <c r="O61" s="85"/>
    </row>
    <row r="62" spans="1:15">
      <c r="A62" s="99"/>
      <c r="B62" s="99"/>
      <c r="C62" s="99"/>
      <c r="D62" s="99"/>
      <c r="E62" s="99"/>
      <c r="F62" s="100"/>
      <c r="G62" s="100"/>
      <c r="H62" s="100"/>
      <c r="I62" s="99"/>
      <c r="J62" s="99"/>
      <c r="K62" s="100"/>
      <c r="L62" s="100"/>
      <c r="M62" s="100"/>
      <c r="N62" s="99"/>
      <c r="O62" s="85"/>
    </row>
    <row r="63" spans="1:15">
      <c r="A63" s="99"/>
      <c r="B63" s="99"/>
      <c r="C63" s="99"/>
      <c r="D63" s="99"/>
      <c r="E63" s="99"/>
      <c r="F63" s="100"/>
      <c r="G63" s="100"/>
      <c r="H63" s="100"/>
      <c r="I63" s="99"/>
      <c r="J63" s="99"/>
      <c r="K63" s="100"/>
      <c r="L63" s="100"/>
      <c r="M63" s="100"/>
      <c r="N63" s="99"/>
      <c r="O63" s="85"/>
    </row>
    <row r="64" spans="1:15">
      <c r="A64" s="99"/>
      <c r="B64" s="99"/>
      <c r="C64" s="99"/>
      <c r="D64" s="99"/>
      <c r="E64" s="99"/>
      <c r="F64" s="100"/>
      <c r="G64" s="100"/>
      <c r="H64" s="100"/>
      <c r="I64" s="99"/>
      <c r="J64" s="99"/>
      <c r="K64" s="100"/>
      <c r="L64" s="100"/>
      <c r="M64" s="100"/>
      <c r="N64" s="99"/>
      <c r="O64" s="85"/>
    </row>
    <row r="65" spans="1:15">
      <c r="A65" s="99"/>
      <c r="B65" s="99"/>
      <c r="C65" s="99"/>
      <c r="D65" s="99"/>
      <c r="E65" s="99"/>
      <c r="F65" s="100"/>
      <c r="G65" s="100"/>
      <c r="H65" s="100"/>
      <c r="I65" s="99"/>
      <c r="J65" s="99"/>
      <c r="K65" s="100"/>
      <c r="L65" s="100"/>
      <c r="M65" s="100"/>
      <c r="N65" s="99"/>
      <c r="O65" s="85"/>
    </row>
    <row r="66" spans="1:15">
      <c r="A66" s="99"/>
      <c r="B66" s="99"/>
      <c r="C66" s="99"/>
      <c r="D66" s="99"/>
      <c r="E66" s="99"/>
      <c r="F66" s="100"/>
      <c r="G66" s="100"/>
      <c r="H66" s="100"/>
      <c r="I66" s="99"/>
      <c r="J66" s="99"/>
      <c r="K66" s="100"/>
      <c r="L66" s="100"/>
      <c r="M66" s="100"/>
      <c r="N66" s="99"/>
      <c r="O66" s="85"/>
    </row>
    <row r="67" spans="1:15">
      <c r="A67" s="99"/>
      <c r="B67" s="99"/>
      <c r="C67" s="99"/>
      <c r="D67" s="99"/>
      <c r="E67" s="99"/>
      <c r="F67" s="100"/>
      <c r="G67" s="100"/>
      <c r="H67" s="100"/>
      <c r="I67" s="99"/>
      <c r="J67" s="99"/>
      <c r="K67" s="100"/>
      <c r="L67" s="100"/>
      <c r="M67" s="100"/>
      <c r="N67" s="99"/>
      <c r="O67" s="85"/>
    </row>
    <row r="68" spans="1:15">
      <c r="A68" s="99"/>
      <c r="B68" s="99"/>
      <c r="C68" s="99"/>
      <c r="D68" s="99"/>
      <c r="E68" s="99"/>
      <c r="F68" s="100"/>
      <c r="G68" s="100"/>
      <c r="H68" s="100"/>
      <c r="I68" s="99"/>
      <c r="J68" s="99"/>
      <c r="K68" s="100"/>
      <c r="L68" s="100"/>
      <c r="M68" s="100"/>
      <c r="N68" s="99"/>
      <c r="O68" s="85"/>
    </row>
    <row r="69" spans="1:15">
      <c r="A69" s="99"/>
      <c r="B69" s="99"/>
      <c r="C69" s="99"/>
      <c r="D69" s="99"/>
      <c r="E69" s="99"/>
      <c r="F69" s="100"/>
      <c r="G69" s="100"/>
      <c r="H69" s="100"/>
      <c r="I69" s="99"/>
      <c r="J69" s="99"/>
      <c r="K69" s="100"/>
      <c r="L69" s="100"/>
      <c r="M69" s="100"/>
      <c r="N69" s="99"/>
      <c r="O69" s="85"/>
    </row>
    <row r="70" spans="1:15">
      <c r="A70" s="99"/>
      <c r="B70" s="99"/>
      <c r="C70" s="99"/>
      <c r="D70" s="99"/>
      <c r="E70" s="99"/>
      <c r="F70" s="100"/>
      <c r="G70" s="100"/>
      <c r="H70" s="100"/>
      <c r="I70" s="99"/>
      <c r="J70" s="99"/>
      <c r="K70" s="100"/>
      <c r="L70" s="100"/>
      <c r="M70" s="100"/>
      <c r="N70" s="99"/>
      <c r="O70" s="85"/>
    </row>
    <row r="71" spans="1:15">
      <c r="A71" s="99"/>
      <c r="B71" s="99"/>
      <c r="C71" s="99"/>
      <c r="D71" s="99"/>
      <c r="E71" s="99"/>
      <c r="F71" s="100"/>
      <c r="G71" s="100"/>
      <c r="H71" s="100"/>
      <c r="I71" s="99"/>
      <c r="J71" s="99"/>
      <c r="K71" s="100"/>
      <c r="L71" s="100"/>
      <c r="M71" s="100"/>
      <c r="N71" s="99"/>
      <c r="O71" s="85"/>
    </row>
    <row r="72" spans="1:15">
      <c r="A72" s="99"/>
      <c r="B72" s="99"/>
      <c r="C72" s="99"/>
      <c r="D72" s="99"/>
      <c r="E72" s="99"/>
      <c r="F72" s="100"/>
      <c r="G72" s="100"/>
      <c r="H72" s="100"/>
      <c r="I72" s="99"/>
      <c r="J72" s="99"/>
      <c r="K72" s="100"/>
      <c r="L72" s="100"/>
      <c r="M72" s="100"/>
      <c r="N72" s="99"/>
      <c r="O72" s="85"/>
    </row>
    <row r="73" spans="1:15">
      <c r="A73" s="99"/>
      <c r="B73" s="99"/>
      <c r="C73" s="99"/>
      <c r="D73" s="99"/>
      <c r="E73" s="99"/>
      <c r="F73" s="100"/>
      <c r="G73" s="100"/>
      <c r="H73" s="100"/>
      <c r="I73" s="99"/>
      <c r="J73" s="99"/>
      <c r="K73" s="100"/>
      <c r="L73" s="100"/>
      <c r="M73" s="100"/>
      <c r="N73" s="99"/>
      <c r="O73" s="85"/>
    </row>
    <row r="74" spans="1:15">
      <c r="A74" s="99"/>
      <c r="B74" s="99"/>
      <c r="C74" s="99"/>
      <c r="D74" s="99"/>
      <c r="E74" s="99"/>
      <c r="F74" s="100"/>
      <c r="G74" s="100"/>
      <c r="H74" s="100"/>
      <c r="I74" s="99"/>
      <c r="J74" s="99"/>
      <c r="K74" s="100"/>
      <c r="L74" s="100"/>
      <c r="M74" s="100"/>
      <c r="N74" s="99"/>
      <c r="O74" s="85"/>
    </row>
    <row r="75" spans="1:15">
      <c r="A75" s="99"/>
      <c r="B75" s="99"/>
      <c r="C75" s="99"/>
      <c r="D75" s="99"/>
      <c r="E75" s="99"/>
      <c r="F75" s="100"/>
      <c r="G75" s="100"/>
      <c r="H75" s="100"/>
      <c r="I75" s="99"/>
      <c r="J75" s="99"/>
      <c r="K75" s="100"/>
      <c r="L75" s="100"/>
      <c r="M75" s="100"/>
      <c r="N75" s="99"/>
      <c r="O75" s="85"/>
    </row>
    <row r="76" spans="1:15">
      <c r="A76" s="99"/>
      <c r="B76" s="99"/>
      <c r="C76" s="99"/>
      <c r="D76" s="99"/>
      <c r="E76" s="99"/>
      <c r="F76" s="100"/>
      <c r="G76" s="100"/>
      <c r="H76" s="100"/>
      <c r="I76" s="99"/>
      <c r="J76" s="99"/>
      <c r="K76" s="100"/>
      <c r="L76" s="100"/>
      <c r="M76" s="100"/>
      <c r="N76" s="99"/>
      <c r="O76" s="85"/>
    </row>
    <row r="77" spans="1:15">
      <c r="A77" s="99"/>
      <c r="B77" s="99"/>
      <c r="C77" s="99"/>
      <c r="D77" s="99"/>
      <c r="E77" s="99"/>
      <c r="F77" s="100"/>
      <c r="G77" s="100"/>
      <c r="H77" s="100"/>
      <c r="I77" s="99"/>
      <c r="J77" s="99"/>
      <c r="K77" s="100"/>
      <c r="L77" s="100"/>
      <c r="M77" s="100"/>
      <c r="N77" s="99"/>
      <c r="O77" s="85"/>
    </row>
    <row r="78" spans="1:15">
      <c r="A78" s="99"/>
      <c r="B78" s="99"/>
      <c r="C78" s="99"/>
      <c r="D78" s="99"/>
      <c r="E78" s="99"/>
      <c r="F78" s="100"/>
      <c r="G78" s="100"/>
      <c r="H78" s="100"/>
      <c r="I78" s="99"/>
      <c r="J78" s="99"/>
      <c r="K78" s="100"/>
      <c r="L78" s="100"/>
      <c r="M78" s="100"/>
      <c r="N78" s="99"/>
      <c r="O78" s="85"/>
    </row>
    <row r="79" spans="1:15">
      <c r="A79" s="99"/>
      <c r="B79" s="99"/>
      <c r="C79" s="99"/>
      <c r="D79" s="99"/>
      <c r="E79" s="99"/>
      <c r="F79" s="100"/>
      <c r="G79" s="100"/>
      <c r="H79" s="100"/>
      <c r="I79" s="99"/>
      <c r="J79" s="99"/>
      <c r="K79" s="100"/>
      <c r="L79" s="100"/>
      <c r="M79" s="100"/>
      <c r="N79" s="99"/>
      <c r="O79" s="85"/>
    </row>
    <row r="80" spans="1:15">
      <c r="A80" s="99"/>
      <c r="B80" s="99"/>
      <c r="C80" s="99"/>
      <c r="D80" s="99"/>
      <c r="E80" s="99"/>
      <c r="F80" s="100"/>
      <c r="G80" s="100"/>
      <c r="H80" s="100"/>
      <c r="I80" s="99"/>
      <c r="J80" s="99"/>
      <c r="K80" s="100"/>
      <c r="L80" s="100"/>
      <c r="M80" s="100"/>
      <c r="N80" s="99"/>
      <c r="O80" s="85"/>
    </row>
    <row r="81" spans="1:15">
      <c r="A81" s="99"/>
      <c r="B81" s="99"/>
      <c r="C81" s="99"/>
      <c r="D81" s="99"/>
      <c r="E81" s="99"/>
      <c r="F81" s="100"/>
      <c r="G81" s="100"/>
      <c r="H81" s="100"/>
      <c r="I81" s="99"/>
      <c r="J81" s="99"/>
      <c r="K81" s="100"/>
      <c r="L81" s="100"/>
      <c r="M81" s="100"/>
      <c r="N81" s="99"/>
      <c r="O81" s="85"/>
    </row>
    <row r="82" spans="1:15">
      <c r="A82" s="99"/>
      <c r="B82" s="99"/>
      <c r="C82" s="99"/>
      <c r="D82" s="99"/>
      <c r="E82" s="99"/>
      <c r="F82" s="100"/>
      <c r="G82" s="100"/>
      <c r="H82" s="100"/>
      <c r="I82" s="99"/>
      <c r="J82" s="99"/>
      <c r="K82" s="100"/>
      <c r="L82" s="100"/>
      <c r="M82" s="100"/>
      <c r="N82" s="99"/>
      <c r="O82" s="85"/>
    </row>
    <row r="83" spans="1:15">
      <c r="A83" s="99"/>
      <c r="B83" s="99"/>
      <c r="C83" s="99"/>
      <c r="D83" s="99"/>
      <c r="E83" s="99"/>
      <c r="F83" s="100"/>
      <c r="G83" s="100"/>
      <c r="H83" s="100"/>
      <c r="I83" s="99"/>
      <c r="J83" s="99"/>
      <c r="K83" s="100"/>
      <c r="L83" s="100"/>
      <c r="M83" s="100"/>
      <c r="N83" s="99"/>
      <c r="O83" s="85"/>
    </row>
    <row r="84" spans="1:15">
      <c r="A84" s="99"/>
      <c r="B84" s="99"/>
      <c r="C84" s="99"/>
      <c r="D84" s="99"/>
      <c r="E84" s="99"/>
      <c r="F84" s="100"/>
      <c r="G84" s="100"/>
      <c r="H84" s="100"/>
      <c r="I84" s="99"/>
      <c r="J84" s="99"/>
      <c r="K84" s="100"/>
      <c r="L84" s="100"/>
      <c r="M84" s="100"/>
      <c r="N84" s="99"/>
      <c r="O84" s="85"/>
    </row>
    <row r="85" spans="1:15">
      <c r="A85" s="99"/>
      <c r="B85" s="99"/>
      <c r="C85" s="99"/>
      <c r="D85" s="99"/>
      <c r="E85" s="99"/>
      <c r="F85" s="100"/>
      <c r="G85" s="100"/>
      <c r="H85" s="100"/>
      <c r="I85" s="99"/>
      <c r="J85" s="99"/>
      <c r="K85" s="100"/>
      <c r="L85" s="100"/>
      <c r="M85" s="100"/>
      <c r="N85" s="99"/>
      <c r="O85" s="85"/>
    </row>
    <row r="86" spans="1:15">
      <c r="A86" s="99"/>
      <c r="B86" s="99"/>
      <c r="C86" s="99"/>
      <c r="D86" s="99"/>
      <c r="E86" s="99"/>
      <c r="F86" s="100"/>
      <c r="G86" s="100"/>
      <c r="H86" s="100"/>
      <c r="I86" s="99"/>
      <c r="J86" s="99"/>
      <c r="K86" s="100"/>
      <c r="L86" s="100"/>
      <c r="M86" s="100"/>
      <c r="N86" s="99"/>
      <c r="O86" s="85"/>
    </row>
    <row r="87" spans="1:15">
      <c r="A87" s="99"/>
      <c r="B87" s="99"/>
      <c r="C87" s="99"/>
      <c r="D87" s="99"/>
      <c r="E87" s="99"/>
      <c r="F87" s="100"/>
      <c r="G87" s="100"/>
      <c r="H87" s="100"/>
      <c r="I87" s="99"/>
      <c r="J87" s="99"/>
      <c r="K87" s="100"/>
      <c r="L87" s="100"/>
      <c r="M87" s="100"/>
      <c r="N87" s="99"/>
      <c r="O87" s="85"/>
    </row>
    <row r="88" spans="1:15">
      <c r="A88" s="99"/>
      <c r="B88" s="99"/>
      <c r="C88" s="99"/>
      <c r="D88" s="99"/>
      <c r="E88" s="99"/>
      <c r="F88" s="100"/>
      <c r="G88" s="100"/>
      <c r="H88" s="100"/>
      <c r="I88" s="99"/>
      <c r="J88" s="99"/>
      <c r="K88" s="100"/>
      <c r="L88" s="100"/>
      <c r="M88" s="100"/>
      <c r="N88" s="99"/>
      <c r="O88" s="85"/>
    </row>
    <row r="89" spans="1:15">
      <c r="A89" s="99"/>
      <c r="B89" s="99"/>
      <c r="C89" s="99"/>
      <c r="D89" s="99"/>
      <c r="E89" s="99"/>
      <c r="F89" s="100"/>
      <c r="G89" s="100"/>
      <c r="H89" s="100"/>
      <c r="I89" s="99"/>
      <c r="J89" s="99"/>
      <c r="K89" s="100"/>
      <c r="L89" s="100"/>
      <c r="M89" s="100"/>
      <c r="N89" s="99"/>
      <c r="O89" s="85"/>
    </row>
    <row r="90" spans="1:15">
      <c r="A90" s="99"/>
      <c r="B90" s="99"/>
      <c r="C90" s="99"/>
      <c r="D90" s="99"/>
      <c r="E90" s="99"/>
      <c r="F90" s="100"/>
      <c r="G90" s="100"/>
      <c r="H90" s="100"/>
      <c r="I90" s="99"/>
      <c r="J90" s="99"/>
      <c r="K90" s="100"/>
      <c r="L90" s="100"/>
      <c r="M90" s="100"/>
      <c r="N90" s="99"/>
      <c r="O90" s="85"/>
    </row>
    <row r="91" spans="1:15">
      <c r="A91" s="99"/>
      <c r="B91" s="99"/>
      <c r="C91" s="99"/>
      <c r="D91" s="99"/>
      <c r="E91" s="99"/>
      <c r="F91" s="100"/>
      <c r="G91" s="100"/>
      <c r="H91" s="100"/>
      <c r="I91" s="99"/>
      <c r="J91" s="99"/>
      <c r="K91" s="100"/>
      <c r="L91" s="100"/>
      <c r="M91" s="100"/>
      <c r="N91" s="99"/>
      <c r="O91" s="85"/>
    </row>
    <row r="92" spans="1:15">
      <c r="A92" s="99"/>
      <c r="B92" s="99"/>
      <c r="C92" s="99"/>
      <c r="D92" s="99"/>
      <c r="E92" s="99"/>
      <c r="F92" s="100"/>
      <c r="G92" s="100"/>
      <c r="H92" s="100"/>
      <c r="I92" s="99"/>
      <c r="J92" s="99"/>
      <c r="K92" s="100"/>
      <c r="L92" s="100"/>
      <c r="M92" s="100"/>
      <c r="N92" s="99"/>
      <c r="O92" s="85"/>
    </row>
    <row r="93" spans="1:15">
      <c r="A93" s="99"/>
      <c r="B93" s="99"/>
      <c r="C93" s="99"/>
      <c r="D93" s="99"/>
      <c r="E93" s="99"/>
      <c r="F93" s="100"/>
      <c r="G93" s="100"/>
      <c r="H93" s="100"/>
      <c r="I93" s="99"/>
      <c r="J93" s="99"/>
      <c r="K93" s="100"/>
      <c r="L93" s="100"/>
      <c r="M93" s="100"/>
      <c r="N93" s="99"/>
      <c r="O93" s="85"/>
    </row>
    <row r="94" spans="1:15">
      <c r="A94" s="99"/>
      <c r="B94" s="99"/>
      <c r="C94" s="99"/>
      <c r="D94" s="99"/>
      <c r="E94" s="99"/>
      <c r="F94" s="100"/>
      <c r="G94" s="100"/>
      <c r="H94" s="100"/>
      <c r="I94" s="99"/>
      <c r="J94" s="99"/>
      <c r="K94" s="100"/>
      <c r="L94" s="100"/>
      <c r="M94" s="100"/>
      <c r="N94" s="99"/>
      <c r="O94" s="85"/>
    </row>
    <row r="95" spans="1:15">
      <c r="A95" s="99"/>
      <c r="B95" s="99"/>
      <c r="C95" s="99"/>
      <c r="D95" s="99"/>
      <c r="E95" s="99"/>
      <c r="F95" s="100"/>
      <c r="G95" s="100"/>
      <c r="H95" s="100"/>
      <c r="I95" s="99"/>
      <c r="J95" s="99"/>
      <c r="K95" s="100"/>
      <c r="L95" s="100"/>
      <c r="M95" s="100"/>
      <c r="N95" s="99"/>
      <c r="O95" s="85"/>
    </row>
    <row r="96" spans="1:15">
      <c r="A96" s="99"/>
      <c r="B96" s="99"/>
      <c r="C96" s="99"/>
      <c r="D96" s="99"/>
      <c r="E96" s="99"/>
      <c r="F96" s="100"/>
      <c r="G96" s="100"/>
      <c r="H96" s="100"/>
      <c r="I96" s="99"/>
      <c r="J96" s="99"/>
      <c r="K96" s="100"/>
      <c r="L96" s="100"/>
      <c r="M96" s="100"/>
      <c r="N96" s="99"/>
      <c r="O96" s="85"/>
    </row>
    <row r="97" spans="1:15">
      <c r="A97" s="99"/>
      <c r="B97" s="99"/>
      <c r="C97" s="99"/>
      <c r="D97" s="99"/>
      <c r="E97" s="99"/>
      <c r="F97" s="100"/>
      <c r="G97" s="100"/>
      <c r="H97" s="100"/>
      <c r="I97" s="99"/>
      <c r="J97" s="99"/>
      <c r="K97" s="100"/>
      <c r="L97" s="100"/>
      <c r="M97" s="100"/>
      <c r="N97" s="99"/>
      <c r="O97" s="85"/>
    </row>
    <row r="98" spans="1:15">
      <c r="A98" s="99"/>
      <c r="B98" s="99"/>
      <c r="C98" s="99"/>
      <c r="D98" s="99"/>
      <c r="E98" s="99"/>
      <c r="F98" s="100"/>
      <c r="G98" s="100"/>
      <c r="H98" s="100"/>
      <c r="I98" s="99"/>
      <c r="J98" s="99"/>
      <c r="K98" s="100"/>
      <c r="L98" s="100"/>
      <c r="M98" s="100"/>
      <c r="N98" s="99"/>
      <c r="O98" s="85"/>
    </row>
    <row r="99" spans="1:15">
      <c r="A99" s="99"/>
      <c r="B99" s="99"/>
      <c r="C99" s="99"/>
      <c r="D99" s="99"/>
      <c r="E99" s="99"/>
      <c r="F99" s="100"/>
      <c r="G99" s="100"/>
      <c r="H99" s="100"/>
      <c r="I99" s="99"/>
      <c r="J99" s="99"/>
      <c r="K99" s="100"/>
      <c r="L99" s="100"/>
      <c r="M99" s="100"/>
      <c r="N99" s="99"/>
      <c r="O99" s="85"/>
    </row>
    <row r="100" spans="1:15">
      <c r="A100" s="99"/>
      <c r="B100" s="99"/>
      <c r="C100" s="99"/>
      <c r="D100" s="99"/>
      <c r="E100" s="99"/>
      <c r="F100" s="100"/>
      <c r="G100" s="100"/>
      <c r="H100" s="100"/>
      <c r="I100" s="99"/>
      <c r="J100" s="99"/>
      <c r="K100" s="100"/>
      <c r="L100" s="100"/>
      <c r="M100" s="100"/>
      <c r="N100" s="99"/>
      <c r="O100" s="85"/>
    </row>
    <row r="101" spans="1:15">
      <c r="A101" s="99"/>
      <c r="B101" s="99"/>
      <c r="C101" s="99"/>
      <c r="D101" s="99"/>
      <c r="E101" s="99"/>
      <c r="F101" s="100"/>
      <c r="G101" s="100"/>
      <c r="H101" s="100"/>
      <c r="I101" s="99"/>
      <c r="J101" s="99"/>
      <c r="K101" s="100"/>
      <c r="L101" s="100"/>
      <c r="M101" s="100"/>
      <c r="N101" s="99"/>
      <c r="O101" s="85"/>
    </row>
    <row r="102" spans="1:15">
      <c r="A102" s="99"/>
      <c r="B102" s="99"/>
      <c r="C102" s="99"/>
      <c r="D102" s="99"/>
      <c r="E102" s="99"/>
      <c r="F102" s="100"/>
      <c r="G102" s="100"/>
      <c r="H102" s="100"/>
      <c r="I102" s="99"/>
      <c r="J102" s="99"/>
      <c r="K102" s="100"/>
      <c r="L102" s="100"/>
      <c r="M102" s="100"/>
      <c r="N102" s="99"/>
      <c r="O102" s="85"/>
    </row>
    <row r="103" spans="1:15">
      <c r="A103" s="99"/>
      <c r="B103" s="99"/>
      <c r="C103" s="99"/>
      <c r="D103" s="99"/>
      <c r="E103" s="99"/>
      <c r="F103" s="100"/>
      <c r="G103" s="100"/>
      <c r="H103" s="100"/>
      <c r="I103" s="99"/>
      <c r="J103" s="99"/>
      <c r="K103" s="100"/>
      <c r="L103" s="100"/>
      <c r="M103" s="100"/>
      <c r="N103" s="99"/>
      <c r="O103" s="85"/>
    </row>
    <row r="104" spans="1:15">
      <c r="A104" s="99"/>
      <c r="B104" s="99"/>
      <c r="C104" s="99"/>
      <c r="D104" s="99"/>
      <c r="E104" s="99"/>
      <c r="F104" s="100"/>
      <c r="G104" s="100"/>
      <c r="H104" s="100"/>
      <c r="I104" s="99"/>
      <c r="J104" s="99"/>
      <c r="K104" s="100"/>
      <c r="L104" s="100"/>
      <c r="M104" s="100"/>
      <c r="N104" s="99"/>
      <c r="O104" s="85"/>
    </row>
    <row r="105" spans="1:15">
      <c r="A105" s="99"/>
      <c r="B105" s="99"/>
      <c r="C105" s="99"/>
      <c r="D105" s="99"/>
      <c r="E105" s="99"/>
      <c r="F105" s="100"/>
      <c r="G105" s="100"/>
      <c r="H105" s="100"/>
      <c r="I105" s="99"/>
      <c r="J105" s="99"/>
      <c r="K105" s="100"/>
      <c r="L105" s="100"/>
      <c r="M105" s="100"/>
      <c r="N105" s="99"/>
      <c r="O105" s="85"/>
    </row>
    <row r="106" spans="1:15">
      <c r="A106" s="99"/>
      <c r="B106" s="99"/>
      <c r="C106" s="99"/>
      <c r="D106" s="99"/>
      <c r="E106" s="99"/>
      <c r="F106" s="100"/>
      <c r="G106" s="100"/>
      <c r="H106" s="100"/>
      <c r="I106" s="99"/>
      <c r="J106" s="99"/>
      <c r="K106" s="100"/>
      <c r="L106" s="100"/>
      <c r="M106" s="100"/>
      <c r="N106" s="99"/>
      <c r="O106" s="85"/>
    </row>
    <row r="107" spans="1:15">
      <c r="A107" s="99"/>
      <c r="B107" s="99"/>
      <c r="C107" s="99"/>
      <c r="D107" s="99"/>
      <c r="E107" s="99"/>
      <c r="F107" s="100"/>
      <c r="G107" s="100"/>
      <c r="H107" s="100"/>
      <c r="I107" s="99"/>
      <c r="J107" s="99"/>
      <c r="K107" s="100"/>
      <c r="L107" s="100"/>
      <c r="M107" s="100"/>
      <c r="N107" s="99"/>
      <c r="O107" s="85"/>
    </row>
    <row r="108" spans="1:15">
      <c r="A108" s="99"/>
      <c r="B108" s="99"/>
      <c r="C108" s="99"/>
      <c r="D108" s="99"/>
      <c r="E108" s="99"/>
      <c r="F108" s="100"/>
      <c r="G108" s="100"/>
      <c r="H108" s="100"/>
      <c r="I108" s="99"/>
      <c r="J108" s="99"/>
      <c r="K108" s="100"/>
      <c r="L108" s="100"/>
      <c r="M108" s="100"/>
      <c r="N108" s="99"/>
      <c r="O108" s="85"/>
    </row>
    <row r="109" spans="1:15">
      <c r="A109" s="99"/>
      <c r="B109" s="99"/>
      <c r="C109" s="99"/>
      <c r="D109" s="99"/>
      <c r="E109" s="99"/>
      <c r="F109" s="100"/>
      <c r="G109" s="100"/>
      <c r="H109" s="100"/>
      <c r="I109" s="99"/>
      <c r="J109" s="99"/>
      <c r="K109" s="100"/>
      <c r="L109" s="100"/>
      <c r="M109" s="100"/>
      <c r="N109" s="99"/>
      <c r="O109" s="85"/>
    </row>
    <row r="110" spans="1:15">
      <c r="A110" s="99"/>
      <c r="B110" s="99"/>
      <c r="C110" s="99"/>
      <c r="D110" s="99"/>
      <c r="E110" s="99"/>
      <c r="F110" s="100"/>
      <c r="G110" s="100"/>
      <c r="H110" s="100"/>
      <c r="I110" s="99"/>
      <c r="J110" s="99"/>
      <c r="K110" s="100"/>
      <c r="L110" s="100"/>
      <c r="M110" s="100"/>
      <c r="N110" s="99"/>
      <c r="O110" s="85"/>
    </row>
    <row r="111" spans="1:15">
      <c r="A111" s="99"/>
      <c r="B111" s="99"/>
      <c r="C111" s="99"/>
      <c r="D111" s="99"/>
      <c r="E111" s="99"/>
      <c r="F111" s="100"/>
      <c r="G111" s="100"/>
      <c r="H111" s="100"/>
      <c r="I111" s="99"/>
      <c r="J111" s="99"/>
      <c r="K111" s="100"/>
      <c r="L111" s="100"/>
      <c r="M111" s="100"/>
      <c r="N111" s="99"/>
      <c r="O111" s="85"/>
    </row>
    <row r="112" spans="1:15">
      <c r="A112" s="99"/>
      <c r="B112" s="99"/>
      <c r="C112" s="99"/>
      <c r="D112" s="99"/>
      <c r="E112" s="99"/>
      <c r="F112" s="100"/>
      <c r="G112" s="100"/>
      <c r="H112" s="100"/>
      <c r="I112" s="99"/>
      <c r="J112" s="99"/>
      <c r="K112" s="100"/>
      <c r="L112" s="100"/>
      <c r="M112" s="100"/>
      <c r="N112" s="99"/>
      <c r="O112" s="85"/>
    </row>
    <row r="113" spans="1:15">
      <c r="A113" s="99"/>
      <c r="B113" s="99"/>
      <c r="C113" s="99"/>
      <c r="D113" s="99"/>
      <c r="E113" s="99"/>
      <c r="F113" s="100"/>
      <c r="G113" s="100"/>
      <c r="H113" s="100"/>
      <c r="I113" s="99"/>
      <c r="J113" s="99"/>
      <c r="K113" s="100"/>
      <c r="L113" s="100"/>
      <c r="M113" s="100"/>
      <c r="N113" s="99"/>
      <c r="O113" s="85"/>
    </row>
    <row r="114" spans="1:15">
      <c r="A114" s="99"/>
      <c r="B114" s="99"/>
      <c r="C114" s="99"/>
      <c r="D114" s="99"/>
      <c r="E114" s="99"/>
      <c r="F114" s="100"/>
      <c r="G114" s="100"/>
      <c r="H114" s="100"/>
      <c r="I114" s="99"/>
      <c r="J114" s="99"/>
      <c r="K114" s="100"/>
      <c r="L114" s="100"/>
      <c r="M114" s="100"/>
      <c r="N114" s="99"/>
      <c r="O114" s="85"/>
    </row>
    <row r="115" spans="1:15">
      <c r="A115" s="99"/>
      <c r="B115" s="99"/>
      <c r="C115" s="99"/>
      <c r="D115" s="99"/>
      <c r="E115" s="99"/>
      <c r="F115" s="100"/>
      <c r="G115" s="100"/>
      <c r="H115" s="100"/>
      <c r="I115" s="99"/>
      <c r="J115" s="99"/>
      <c r="K115" s="100"/>
      <c r="L115" s="100"/>
      <c r="M115" s="100"/>
      <c r="N115" s="99"/>
      <c r="O115" s="85"/>
    </row>
    <row r="116" spans="1:15">
      <c r="A116" s="99"/>
      <c r="B116" s="99"/>
      <c r="C116" s="99"/>
      <c r="D116" s="99"/>
      <c r="E116" s="99"/>
      <c r="F116" s="100"/>
      <c r="G116" s="100"/>
      <c r="H116" s="100"/>
      <c r="I116" s="99"/>
      <c r="J116" s="99"/>
      <c r="K116" s="100"/>
      <c r="L116" s="100"/>
      <c r="M116" s="100"/>
      <c r="N116" s="99"/>
      <c r="O116" s="85"/>
    </row>
    <row r="117" spans="1:15">
      <c r="A117" s="99"/>
      <c r="B117" s="99"/>
      <c r="C117" s="99"/>
      <c r="D117" s="99"/>
      <c r="E117" s="99"/>
      <c r="F117" s="100"/>
      <c r="G117" s="100"/>
      <c r="H117" s="100"/>
      <c r="I117" s="99"/>
      <c r="J117" s="99"/>
      <c r="K117" s="100"/>
      <c r="L117" s="100"/>
      <c r="M117" s="100"/>
      <c r="N117" s="99"/>
      <c r="O117" s="85"/>
    </row>
    <row r="118" spans="1:15">
      <c r="A118" s="99"/>
      <c r="B118" s="99"/>
      <c r="C118" s="99"/>
      <c r="D118" s="99"/>
      <c r="E118" s="99"/>
      <c r="F118" s="100"/>
      <c r="G118" s="100"/>
      <c r="H118" s="100"/>
      <c r="I118" s="99"/>
      <c r="J118" s="99"/>
      <c r="K118" s="100"/>
      <c r="L118" s="100"/>
      <c r="M118" s="100"/>
      <c r="N118" s="99"/>
      <c r="O118" s="85"/>
    </row>
    <row r="119" spans="1:15">
      <c r="A119" s="99"/>
      <c r="B119" s="99"/>
      <c r="C119" s="99"/>
      <c r="D119" s="99"/>
      <c r="E119" s="99"/>
      <c r="F119" s="100"/>
      <c r="G119" s="100"/>
      <c r="H119" s="100"/>
      <c r="I119" s="99"/>
      <c r="J119" s="99"/>
      <c r="K119" s="100"/>
      <c r="L119" s="100"/>
      <c r="M119" s="100"/>
      <c r="N119" s="99"/>
      <c r="O119" s="85"/>
    </row>
    <row r="120" spans="1:15">
      <c r="A120" s="99"/>
      <c r="B120" s="99"/>
      <c r="C120" s="99"/>
      <c r="D120" s="99"/>
      <c r="E120" s="99"/>
      <c r="F120" s="100"/>
      <c r="G120" s="100"/>
      <c r="H120" s="100"/>
      <c r="I120" s="99"/>
      <c r="J120" s="99"/>
      <c r="K120" s="100"/>
      <c r="L120" s="100"/>
      <c r="M120" s="100"/>
      <c r="N120" s="99"/>
      <c r="O120" s="85"/>
    </row>
    <row r="121" spans="1:15">
      <c r="A121" s="99"/>
      <c r="B121" s="99"/>
      <c r="C121" s="99"/>
      <c r="D121" s="99"/>
      <c r="E121" s="99"/>
      <c r="F121" s="100"/>
      <c r="G121" s="100"/>
      <c r="H121" s="100"/>
      <c r="I121" s="99"/>
      <c r="J121" s="99"/>
      <c r="K121" s="100"/>
      <c r="L121" s="100"/>
      <c r="M121" s="100"/>
      <c r="N121" s="99"/>
      <c r="O121" s="85"/>
    </row>
    <row r="122" spans="1:15">
      <c r="A122" s="99"/>
      <c r="B122" s="99"/>
      <c r="C122" s="99"/>
      <c r="D122" s="99"/>
      <c r="E122" s="99"/>
      <c r="F122" s="100"/>
      <c r="G122" s="100"/>
      <c r="H122" s="100"/>
      <c r="I122" s="99"/>
      <c r="J122" s="99"/>
      <c r="K122" s="100"/>
      <c r="L122" s="100"/>
      <c r="M122" s="100"/>
      <c r="N122" s="99"/>
      <c r="O122" s="85"/>
    </row>
    <row r="123" spans="1:15">
      <c r="A123" s="99"/>
      <c r="B123" s="99"/>
      <c r="C123" s="99"/>
      <c r="D123" s="99"/>
      <c r="E123" s="99"/>
      <c r="F123" s="100"/>
      <c r="G123" s="100"/>
      <c r="H123" s="100"/>
      <c r="I123" s="99"/>
      <c r="J123" s="99"/>
      <c r="K123" s="100"/>
      <c r="L123" s="100"/>
      <c r="M123" s="100"/>
      <c r="N123" s="99"/>
      <c r="O123" s="85"/>
    </row>
    <row r="124" spans="1:15">
      <c r="A124" s="99"/>
      <c r="B124" s="99"/>
      <c r="C124" s="99"/>
      <c r="D124" s="99"/>
      <c r="E124" s="99"/>
      <c r="F124" s="100"/>
      <c r="G124" s="100"/>
      <c r="H124" s="100"/>
      <c r="I124" s="99"/>
      <c r="J124" s="99"/>
      <c r="K124" s="100"/>
      <c r="L124" s="100"/>
      <c r="M124" s="100"/>
      <c r="N124" s="99"/>
      <c r="O124" s="85"/>
    </row>
    <row r="125" spans="1:15">
      <c r="A125" s="99"/>
      <c r="B125" s="99"/>
      <c r="C125" s="99"/>
      <c r="D125" s="99"/>
      <c r="E125" s="99"/>
      <c r="F125" s="100"/>
      <c r="G125" s="100"/>
      <c r="H125" s="100"/>
      <c r="I125" s="99"/>
      <c r="J125" s="99"/>
      <c r="K125" s="100"/>
      <c r="L125" s="100"/>
      <c r="M125" s="100"/>
      <c r="N125" s="99"/>
      <c r="O125" s="85"/>
    </row>
    <row r="126" spans="1:15">
      <c r="A126" s="99"/>
      <c r="B126" s="99"/>
      <c r="C126" s="99"/>
      <c r="D126" s="99"/>
      <c r="E126" s="99"/>
      <c r="F126" s="100"/>
      <c r="G126" s="100"/>
      <c r="H126" s="100"/>
      <c r="I126" s="99"/>
      <c r="J126" s="99"/>
      <c r="K126" s="100"/>
      <c r="L126" s="100"/>
      <c r="M126" s="100"/>
      <c r="N126" s="99"/>
      <c r="O126" s="85"/>
    </row>
    <row r="127" spans="1:15">
      <c r="A127" s="99"/>
      <c r="B127" s="99"/>
      <c r="C127" s="99"/>
      <c r="D127" s="99"/>
      <c r="E127" s="99"/>
      <c r="F127" s="100"/>
      <c r="G127" s="100"/>
      <c r="H127" s="100"/>
      <c r="I127" s="99"/>
      <c r="J127" s="99"/>
      <c r="K127" s="100"/>
      <c r="L127" s="100"/>
      <c r="M127" s="100"/>
      <c r="N127" s="99"/>
      <c r="O127" s="85"/>
    </row>
    <row r="128" spans="1:15">
      <c r="A128" s="99"/>
      <c r="B128" s="99"/>
      <c r="C128" s="99"/>
      <c r="D128" s="99"/>
      <c r="E128" s="99"/>
      <c r="F128" s="100"/>
      <c r="G128" s="100"/>
      <c r="H128" s="100"/>
      <c r="I128" s="99"/>
      <c r="J128" s="99"/>
      <c r="K128" s="100"/>
      <c r="L128" s="100"/>
      <c r="M128" s="100"/>
      <c r="N128" s="99"/>
      <c r="O128" s="85"/>
    </row>
    <row r="129" spans="1:15">
      <c r="A129" s="99"/>
      <c r="B129" s="99"/>
      <c r="C129" s="99"/>
      <c r="D129" s="99"/>
      <c r="E129" s="99"/>
      <c r="F129" s="100"/>
      <c r="G129" s="100"/>
      <c r="H129" s="100"/>
      <c r="I129" s="99"/>
      <c r="J129" s="99"/>
      <c r="K129" s="100"/>
      <c r="L129" s="100"/>
      <c r="M129" s="100"/>
      <c r="N129" s="99"/>
      <c r="O129" s="85"/>
    </row>
    <row r="130" spans="1:15">
      <c r="A130" s="99"/>
      <c r="B130" s="99"/>
      <c r="C130" s="99"/>
      <c r="D130" s="99"/>
      <c r="E130" s="99"/>
      <c r="F130" s="100"/>
      <c r="G130" s="100"/>
      <c r="H130" s="100"/>
      <c r="I130" s="99"/>
      <c r="J130" s="99"/>
      <c r="K130" s="100"/>
      <c r="L130" s="100"/>
      <c r="M130" s="100"/>
      <c r="N130" s="99"/>
      <c r="O130" s="85"/>
    </row>
    <row r="131" spans="1:15">
      <c r="A131" s="99"/>
      <c r="B131" s="99"/>
      <c r="C131" s="99"/>
      <c r="D131" s="99"/>
      <c r="E131" s="99"/>
      <c r="F131" s="100"/>
      <c r="G131" s="100"/>
      <c r="H131" s="100"/>
      <c r="I131" s="99"/>
      <c r="J131" s="99"/>
      <c r="K131" s="100"/>
      <c r="L131" s="100"/>
      <c r="M131" s="100"/>
      <c r="N131" s="99"/>
      <c r="O131" s="85"/>
    </row>
    <row r="132" spans="1:15">
      <c r="A132" s="99"/>
      <c r="B132" s="99"/>
      <c r="C132" s="99"/>
      <c r="D132" s="99"/>
      <c r="E132" s="99"/>
      <c r="F132" s="100"/>
      <c r="G132" s="100"/>
      <c r="H132" s="100"/>
      <c r="I132" s="99"/>
      <c r="J132" s="99"/>
      <c r="K132" s="100"/>
      <c r="L132" s="100"/>
      <c r="M132" s="100"/>
      <c r="N132" s="99"/>
      <c r="O132" s="85"/>
    </row>
    <row r="133" spans="1:15">
      <c r="A133" s="99"/>
      <c r="B133" s="99"/>
      <c r="C133" s="99"/>
      <c r="D133" s="99"/>
      <c r="E133" s="99"/>
      <c r="F133" s="100"/>
      <c r="G133" s="100"/>
      <c r="H133" s="100"/>
      <c r="I133" s="99"/>
      <c r="J133" s="99"/>
      <c r="K133" s="100"/>
      <c r="L133" s="100"/>
      <c r="M133" s="100"/>
      <c r="N133" s="99"/>
      <c r="O133" s="85"/>
    </row>
    <row r="134" spans="1:15">
      <c r="A134" s="99"/>
      <c r="B134" s="99"/>
      <c r="C134" s="99"/>
      <c r="D134" s="99"/>
      <c r="E134" s="99"/>
      <c r="F134" s="100"/>
      <c r="G134" s="100"/>
      <c r="H134" s="100"/>
      <c r="I134" s="99"/>
      <c r="J134" s="99"/>
      <c r="K134" s="100"/>
      <c r="L134" s="100"/>
      <c r="M134" s="100"/>
      <c r="N134" s="99"/>
      <c r="O134" s="85"/>
    </row>
    <row r="135" spans="1:15">
      <c r="A135" s="99"/>
      <c r="B135" s="99"/>
      <c r="C135" s="99"/>
      <c r="D135" s="99"/>
      <c r="E135" s="99"/>
      <c r="F135" s="100"/>
      <c r="G135" s="100"/>
      <c r="H135" s="100"/>
      <c r="I135" s="99"/>
      <c r="J135" s="99"/>
      <c r="K135" s="100"/>
      <c r="L135" s="100"/>
      <c r="M135" s="100"/>
      <c r="N135" s="99"/>
      <c r="O135" s="85"/>
    </row>
    <row r="136" spans="1:15">
      <c r="A136" s="99"/>
      <c r="B136" s="99"/>
      <c r="C136" s="99"/>
      <c r="D136" s="99"/>
      <c r="E136" s="99"/>
      <c r="F136" s="100"/>
      <c r="G136" s="100"/>
      <c r="H136" s="100"/>
      <c r="I136" s="99"/>
      <c r="J136" s="99"/>
      <c r="K136" s="100"/>
      <c r="L136" s="100"/>
      <c r="M136" s="100"/>
      <c r="N136" s="99"/>
      <c r="O136" s="85"/>
    </row>
    <row r="137" spans="1:15">
      <c r="A137" s="99"/>
      <c r="B137" s="99"/>
      <c r="C137" s="99"/>
      <c r="D137" s="99"/>
      <c r="E137" s="99"/>
      <c r="F137" s="100"/>
      <c r="G137" s="100"/>
      <c r="H137" s="100"/>
      <c r="I137" s="99"/>
      <c r="J137" s="99"/>
      <c r="K137" s="100"/>
      <c r="L137" s="100"/>
      <c r="M137" s="100"/>
      <c r="N137" s="99"/>
      <c r="O137" s="85"/>
    </row>
    <row r="138" spans="1:15">
      <c r="A138" s="99"/>
      <c r="B138" s="99"/>
      <c r="C138" s="99"/>
      <c r="D138" s="99"/>
      <c r="E138" s="99"/>
      <c r="F138" s="100"/>
      <c r="G138" s="100"/>
      <c r="H138" s="100"/>
      <c r="I138" s="99"/>
      <c r="J138" s="99"/>
      <c r="K138" s="100"/>
      <c r="L138" s="100"/>
      <c r="M138" s="100"/>
      <c r="N138" s="99"/>
      <c r="O138" s="85"/>
    </row>
    <row r="139" spans="1:15">
      <c r="A139" s="99"/>
      <c r="B139" s="99"/>
      <c r="C139" s="99"/>
      <c r="D139" s="99"/>
      <c r="E139" s="99"/>
      <c r="F139" s="100"/>
      <c r="G139" s="100"/>
      <c r="H139" s="100"/>
      <c r="I139" s="99"/>
      <c r="J139" s="99"/>
      <c r="K139" s="100"/>
      <c r="L139" s="100"/>
      <c r="M139" s="100"/>
      <c r="N139" s="99"/>
      <c r="O139" s="85"/>
    </row>
    <row r="140" spans="1:15">
      <c r="A140" s="99"/>
      <c r="B140" s="99"/>
      <c r="C140" s="99"/>
      <c r="D140" s="99"/>
      <c r="E140" s="99"/>
      <c r="F140" s="100"/>
      <c r="G140" s="100"/>
      <c r="H140" s="100"/>
      <c r="I140" s="99"/>
      <c r="J140" s="99"/>
      <c r="K140" s="100"/>
      <c r="L140" s="100"/>
      <c r="M140" s="100"/>
      <c r="N140" s="99"/>
      <c r="O140" s="85"/>
    </row>
    <row r="141" spans="1:15">
      <c r="A141" s="99"/>
      <c r="B141" s="99"/>
      <c r="C141" s="99"/>
      <c r="D141" s="99"/>
      <c r="E141" s="99"/>
      <c r="F141" s="100"/>
      <c r="G141" s="100"/>
      <c r="H141" s="100"/>
      <c r="I141" s="99"/>
      <c r="J141" s="99"/>
      <c r="K141" s="100"/>
      <c r="L141" s="100"/>
      <c r="M141" s="100"/>
      <c r="N141" s="99"/>
      <c r="O141" s="85"/>
    </row>
    <row r="142" spans="1:15">
      <c r="A142" s="99"/>
      <c r="B142" s="99"/>
      <c r="C142" s="99"/>
      <c r="D142" s="99"/>
      <c r="E142" s="99"/>
      <c r="F142" s="100"/>
      <c r="G142" s="100"/>
      <c r="H142" s="100"/>
      <c r="I142" s="99"/>
      <c r="J142" s="99"/>
      <c r="K142" s="100"/>
      <c r="L142" s="100"/>
      <c r="M142" s="100"/>
      <c r="N142" s="99"/>
      <c r="O142" s="85"/>
    </row>
    <row r="143" spans="1:15">
      <c r="A143" s="99"/>
      <c r="B143" s="99"/>
      <c r="C143" s="99"/>
      <c r="D143" s="99"/>
      <c r="E143" s="99"/>
      <c r="F143" s="100"/>
      <c r="G143" s="100"/>
      <c r="H143" s="100"/>
      <c r="I143" s="99"/>
      <c r="J143" s="99"/>
      <c r="K143" s="100"/>
      <c r="L143" s="100"/>
      <c r="M143" s="100"/>
      <c r="N143" s="99"/>
      <c r="O143" s="85"/>
    </row>
    <row r="144" spans="1:15">
      <c r="A144" s="99"/>
      <c r="B144" s="99"/>
      <c r="C144" s="99"/>
      <c r="D144" s="99"/>
      <c r="E144" s="99"/>
      <c r="F144" s="100"/>
      <c r="G144" s="100"/>
      <c r="H144" s="100"/>
      <c r="I144" s="99"/>
      <c r="J144" s="99"/>
      <c r="K144" s="100"/>
      <c r="L144" s="100"/>
      <c r="M144" s="100"/>
      <c r="N144" s="99"/>
      <c r="O144" s="85"/>
    </row>
    <row r="145" spans="1:15">
      <c r="A145" s="99"/>
      <c r="B145" s="99"/>
      <c r="C145" s="99"/>
      <c r="D145" s="99"/>
      <c r="E145" s="99"/>
      <c r="F145" s="100"/>
      <c r="G145" s="100"/>
      <c r="H145" s="100"/>
      <c r="I145" s="99"/>
      <c r="J145" s="99"/>
      <c r="K145" s="100"/>
      <c r="L145" s="100"/>
      <c r="M145" s="100"/>
      <c r="N145" s="99"/>
      <c r="O145" s="85"/>
    </row>
    <row r="146" spans="1:15">
      <c r="A146" s="99"/>
      <c r="B146" s="99"/>
      <c r="C146" s="99"/>
      <c r="D146" s="99"/>
      <c r="E146" s="99"/>
      <c r="F146" s="100"/>
      <c r="G146" s="100"/>
      <c r="H146" s="100"/>
      <c r="I146" s="99"/>
      <c r="J146" s="99"/>
      <c r="K146" s="100"/>
      <c r="L146" s="100"/>
      <c r="M146" s="100"/>
      <c r="N146" s="99"/>
      <c r="O146" s="85"/>
    </row>
    <row r="147" spans="1:15">
      <c r="A147" s="99"/>
      <c r="B147" s="99"/>
      <c r="C147" s="99"/>
      <c r="D147" s="99"/>
      <c r="E147" s="99"/>
      <c r="F147" s="100"/>
      <c r="G147" s="100"/>
      <c r="H147" s="100"/>
      <c r="I147" s="99"/>
      <c r="J147" s="99"/>
      <c r="K147" s="100"/>
      <c r="L147" s="100"/>
      <c r="M147" s="100"/>
      <c r="N147" s="99"/>
      <c r="O147" s="85"/>
    </row>
    <row r="148" spans="1:15">
      <c r="A148" s="99"/>
      <c r="B148" s="99"/>
      <c r="C148" s="99"/>
      <c r="D148" s="99"/>
      <c r="E148" s="99"/>
      <c r="F148" s="100"/>
      <c r="G148" s="100"/>
      <c r="H148" s="100"/>
      <c r="I148" s="99"/>
      <c r="J148" s="99"/>
      <c r="K148" s="100"/>
      <c r="L148" s="100"/>
      <c r="M148" s="100"/>
      <c r="N148" s="99"/>
      <c r="O148" s="85"/>
    </row>
    <row r="149" spans="1:15">
      <c r="A149" s="99"/>
      <c r="B149" s="99"/>
      <c r="C149" s="99"/>
      <c r="D149" s="99"/>
      <c r="E149" s="99"/>
      <c r="F149" s="100"/>
      <c r="G149" s="100"/>
      <c r="H149" s="100"/>
      <c r="I149" s="99"/>
      <c r="J149" s="99"/>
      <c r="K149" s="100"/>
      <c r="L149" s="100"/>
      <c r="M149" s="100"/>
      <c r="N149" s="99"/>
      <c r="O149" s="85"/>
    </row>
    <row r="150" spans="1:15">
      <c r="A150" s="99"/>
      <c r="B150" s="99"/>
      <c r="C150" s="99"/>
      <c r="D150" s="99"/>
      <c r="E150" s="99"/>
      <c r="F150" s="100"/>
      <c r="G150" s="100"/>
      <c r="H150" s="100"/>
      <c r="I150" s="99"/>
      <c r="J150" s="99"/>
      <c r="K150" s="100"/>
      <c r="L150" s="100"/>
      <c r="M150" s="100"/>
      <c r="N150" s="99"/>
      <c r="O150" s="85"/>
    </row>
    <row r="151" spans="1:15">
      <c r="A151" s="99"/>
      <c r="B151" s="99"/>
      <c r="C151" s="99"/>
      <c r="D151" s="99"/>
      <c r="E151" s="99"/>
      <c r="F151" s="100"/>
      <c r="G151" s="100"/>
      <c r="H151" s="100"/>
      <c r="I151" s="99"/>
      <c r="J151" s="99"/>
      <c r="K151" s="100"/>
      <c r="L151" s="100"/>
      <c r="M151" s="100"/>
      <c r="N151" s="99"/>
      <c r="O151" s="85"/>
    </row>
    <row r="152" spans="1:15">
      <c r="A152" s="99"/>
      <c r="B152" s="99"/>
      <c r="C152" s="99"/>
      <c r="D152" s="99"/>
      <c r="E152" s="99"/>
      <c r="F152" s="100"/>
      <c r="G152" s="100"/>
      <c r="H152" s="100"/>
      <c r="I152" s="99"/>
      <c r="J152" s="99"/>
      <c r="K152" s="100"/>
      <c r="L152" s="100"/>
      <c r="M152" s="100"/>
      <c r="N152" s="99"/>
      <c r="O152" s="85"/>
    </row>
    <row r="153" spans="1:15">
      <c r="A153" s="99"/>
      <c r="B153" s="99"/>
      <c r="C153" s="99"/>
      <c r="D153" s="99"/>
      <c r="E153" s="99"/>
      <c r="F153" s="100"/>
      <c r="G153" s="100"/>
      <c r="H153" s="100"/>
      <c r="I153" s="99"/>
      <c r="J153" s="99"/>
      <c r="K153" s="100"/>
      <c r="L153" s="100"/>
      <c r="M153" s="100"/>
      <c r="N153" s="99"/>
      <c r="O153" s="85"/>
    </row>
    <row r="154" spans="1:15">
      <c r="A154" s="99"/>
      <c r="B154" s="99"/>
      <c r="C154" s="99"/>
      <c r="D154" s="99"/>
      <c r="E154" s="99"/>
      <c r="F154" s="100"/>
      <c r="G154" s="100"/>
      <c r="H154" s="100"/>
      <c r="I154" s="99"/>
      <c r="J154" s="99"/>
      <c r="K154" s="100"/>
      <c r="L154" s="100"/>
      <c r="M154" s="100"/>
      <c r="N154" s="99"/>
      <c r="O154" s="85"/>
    </row>
    <row r="155" spans="1:15">
      <c r="A155" s="99"/>
      <c r="B155" s="99"/>
      <c r="C155" s="99"/>
      <c r="D155" s="99"/>
      <c r="E155" s="99"/>
      <c r="F155" s="100"/>
      <c r="G155" s="100"/>
      <c r="H155" s="100"/>
      <c r="I155" s="99"/>
      <c r="J155" s="99"/>
      <c r="K155" s="100"/>
      <c r="L155" s="100"/>
      <c r="M155" s="100"/>
      <c r="N155" s="99"/>
      <c r="O155" s="85"/>
    </row>
    <row r="156" spans="1:15">
      <c r="A156" s="99"/>
      <c r="B156" s="99"/>
      <c r="C156" s="99"/>
      <c r="D156" s="99"/>
      <c r="E156" s="99"/>
      <c r="F156" s="100"/>
      <c r="G156" s="100"/>
      <c r="H156" s="100"/>
      <c r="I156" s="99"/>
      <c r="J156" s="99"/>
      <c r="K156" s="100"/>
      <c r="L156" s="100"/>
      <c r="M156" s="100"/>
      <c r="N156" s="99"/>
      <c r="O156" s="85"/>
    </row>
    <row r="157" spans="1:15">
      <c r="A157" s="99"/>
      <c r="B157" s="99"/>
      <c r="C157" s="99"/>
      <c r="D157" s="99"/>
      <c r="E157" s="99"/>
      <c r="F157" s="100"/>
      <c r="G157" s="100"/>
      <c r="H157" s="100"/>
      <c r="I157" s="99"/>
      <c r="J157" s="99"/>
      <c r="K157" s="100"/>
      <c r="L157" s="100"/>
      <c r="M157" s="100"/>
      <c r="N157" s="99"/>
      <c r="O157" s="85"/>
    </row>
    <row r="158" spans="1:15">
      <c r="A158" s="99"/>
      <c r="B158" s="99"/>
      <c r="C158" s="99"/>
      <c r="D158" s="99"/>
      <c r="E158" s="99"/>
      <c r="F158" s="100"/>
      <c r="G158" s="100"/>
      <c r="H158" s="100"/>
      <c r="I158" s="99"/>
      <c r="J158" s="99"/>
      <c r="K158" s="100"/>
      <c r="L158" s="100"/>
      <c r="M158" s="100"/>
      <c r="N158" s="99"/>
      <c r="O158" s="85"/>
    </row>
    <row r="159" spans="1:15">
      <c r="A159" s="99"/>
      <c r="B159" s="99"/>
      <c r="C159" s="99"/>
      <c r="D159" s="99"/>
      <c r="E159" s="99"/>
      <c r="F159" s="100"/>
      <c r="G159" s="100"/>
      <c r="H159" s="100"/>
      <c r="I159" s="99"/>
      <c r="J159" s="99"/>
      <c r="K159" s="100"/>
      <c r="L159" s="100"/>
      <c r="M159" s="100"/>
      <c r="N159" s="99"/>
      <c r="O159" s="85"/>
    </row>
    <row r="160" spans="1:15">
      <c r="A160" s="99"/>
      <c r="B160" s="99"/>
      <c r="C160" s="99"/>
      <c r="D160" s="99"/>
      <c r="E160" s="99"/>
      <c r="F160" s="100"/>
      <c r="G160" s="100"/>
      <c r="H160" s="100"/>
      <c r="I160" s="99"/>
      <c r="J160" s="99"/>
      <c r="K160" s="100"/>
      <c r="L160" s="100"/>
      <c r="M160" s="100"/>
      <c r="N160" s="99"/>
      <c r="O160" s="85"/>
    </row>
    <row r="161" spans="1:15">
      <c r="A161" s="99"/>
      <c r="B161" s="99"/>
      <c r="C161" s="99"/>
      <c r="D161" s="99"/>
      <c r="E161" s="99"/>
      <c r="F161" s="100"/>
      <c r="G161" s="100"/>
      <c r="H161" s="100"/>
      <c r="I161" s="99"/>
      <c r="J161" s="99"/>
      <c r="K161" s="100"/>
      <c r="L161" s="100"/>
      <c r="M161" s="100"/>
      <c r="N161" s="99"/>
      <c r="O161" s="85"/>
    </row>
    <row r="162" spans="1:15">
      <c r="A162" s="99"/>
      <c r="B162" s="99"/>
      <c r="C162" s="99"/>
      <c r="D162" s="99"/>
      <c r="E162" s="99"/>
      <c r="F162" s="100"/>
      <c r="G162" s="100"/>
      <c r="H162" s="100"/>
      <c r="I162" s="99"/>
      <c r="J162" s="99"/>
      <c r="K162" s="100"/>
      <c r="L162" s="100"/>
      <c r="M162" s="100"/>
      <c r="N162" s="99"/>
      <c r="O162" s="85"/>
    </row>
    <row r="163" spans="1:15">
      <c r="A163" s="99"/>
      <c r="B163" s="99"/>
      <c r="C163" s="99"/>
      <c r="D163" s="99"/>
      <c r="E163" s="99"/>
      <c r="F163" s="100"/>
      <c r="G163" s="100"/>
      <c r="H163" s="100"/>
      <c r="I163" s="99"/>
      <c r="J163" s="99"/>
      <c r="K163" s="100"/>
      <c r="L163" s="100"/>
      <c r="M163" s="100"/>
      <c r="N163" s="99"/>
      <c r="O163" s="85"/>
    </row>
    <row r="164" spans="1:15">
      <c r="A164" s="99"/>
      <c r="B164" s="99"/>
      <c r="C164" s="99"/>
      <c r="D164" s="99"/>
      <c r="E164" s="99"/>
      <c r="F164" s="100"/>
      <c r="G164" s="100"/>
      <c r="H164" s="100"/>
      <c r="I164" s="99"/>
      <c r="J164" s="99"/>
      <c r="K164" s="100"/>
      <c r="L164" s="100"/>
      <c r="M164" s="100"/>
      <c r="N164" s="99"/>
      <c r="O164" s="85"/>
    </row>
    <row r="165" spans="1:15">
      <c r="A165" s="99"/>
      <c r="B165" s="99"/>
      <c r="C165" s="99"/>
      <c r="D165" s="99"/>
      <c r="E165" s="99"/>
      <c r="F165" s="100"/>
      <c r="G165" s="100"/>
      <c r="H165" s="100"/>
      <c r="I165" s="99"/>
      <c r="J165" s="99"/>
      <c r="K165" s="100"/>
      <c r="L165" s="100"/>
      <c r="M165" s="100"/>
      <c r="N165" s="99"/>
      <c r="O165" s="85"/>
    </row>
    <row r="166" spans="1:15">
      <c r="A166" s="99"/>
      <c r="B166" s="99"/>
      <c r="C166" s="99"/>
      <c r="D166" s="99"/>
      <c r="E166" s="99"/>
      <c r="F166" s="100"/>
      <c r="G166" s="100"/>
      <c r="H166" s="100"/>
      <c r="I166" s="99"/>
      <c r="J166" s="99"/>
      <c r="K166" s="100"/>
      <c r="L166" s="100"/>
      <c r="M166" s="100"/>
      <c r="N166" s="99"/>
      <c r="O166" s="85"/>
    </row>
    <row r="167" spans="1:15">
      <c r="A167" s="99"/>
      <c r="B167" s="99"/>
      <c r="C167" s="99"/>
      <c r="D167" s="99"/>
      <c r="E167" s="99"/>
      <c r="F167" s="100"/>
      <c r="G167" s="100"/>
      <c r="H167" s="100"/>
      <c r="I167" s="99"/>
      <c r="J167" s="99"/>
      <c r="K167" s="100"/>
      <c r="L167" s="100"/>
      <c r="M167" s="100"/>
      <c r="N167" s="99"/>
      <c r="O167" s="85"/>
    </row>
    <row r="168" spans="1:15">
      <c r="A168" s="99"/>
      <c r="B168" s="99"/>
      <c r="C168" s="99"/>
      <c r="D168" s="99"/>
      <c r="E168" s="99"/>
      <c r="F168" s="100"/>
      <c r="G168" s="100"/>
      <c r="H168" s="100"/>
      <c r="I168" s="99"/>
      <c r="J168" s="99"/>
      <c r="K168" s="100"/>
      <c r="L168" s="100"/>
      <c r="M168" s="100"/>
      <c r="N168" s="99"/>
      <c r="O168" s="85"/>
    </row>
    <row r="169" spans="1:15">
      <c r="A169" s="99"/>
      <c r="B169" s="99"/>
      <c r="C169" s="99"/>
      <c r="D169" s="99"/>
      <c r="E169" s="99"/>
      <c r="F169" s="100"/>
      <c r="G169" s="100"/>
      <c r="H169" s="100"/>
      <c r="I169" s="99"/>
      <c r="J169" s="99"/>
      <c r="K169" s="100"/>
      <c r="L169" s="100"/>
      <c r="M169" s="100"/>
      <c r="N169" s="99"/>
      <c r="O169" s="85"/>
    </row>
    <row r="170" spans="1:15">
      <c r="A170" s="99"/>
      <c r="B170" s="99"/>
      <c r="C170" s="99"/>
      <c r="D170" s="99"/>
      <c r="E170" s="99"/>
      <c r="F170" s="100"/>
      <c r="G170" s="100"/>
      <c r="H170" s="100"/>
      <c r="I170" s="99"/>
      <c r="J170" s="99"/>
      <c r="K170" s="100"/>
      <c r="L170" s="100"/>
      <c r="M170" s="100"/>
      <c r="N170" s="99"/>
      <c r="O170" s="85"/>
    </row>
    <row r="171" spans="1:15">
      <c r="A171" s="99"/>
      <c r="B171" s="99"/>
      <c r="C171" s="99"/>
      <c r="D171" s="99"/>
      <c r="E171" s="99"/>
      <c r="F171" s="100"/>
      <c r="G171" s="100"/>
      <c r="H171" s="100"/>
      <c r="I171" s="99"/>
      <c r="J171" s="99"/>
      <c r="K171" s="100"/>
      <c r="L171" s="100"/>
      <c r="M171" s="100"/>
      <c r="N171" s="99"/>
      <c r="O171" s="85"/>
    </row>
    <row r="172" spans="1:15">
      <c r="A172" s="99"/>
      <c r="B172" s="99"/>
      <c r="C172" s="99"/>
      <c r="D172" s="99"/>
      <c r="E172" s="99"/>
      <c r="F172" s="100"/>
      <c r="G172" s="100"/>
      <c r="H172" s="100"/>
      <c r="I172" s="99"/>
      <c r="J172" s="99"/>
      <c r="K172" s="100"/>
      <c r="L172" s="100"/>
      <c r="M172" s="100"/>
      <c r="N172" s="99"/>
      <c r="O172" s="85"/>
    </row>
    <row r="173" spans="1:15">
      <c r="A173" s="99"/>
      <c r="B173" s="99"/>
      <c r="C173" s="99"/>
      <c r="D173" s="99"/>
      <c r="E173" s="99"/>
      <c r="F173" s="100"/>
      <c r="G173" s="100"/>
      <c r="H173" s="100"/>
      <c r="I173" s="99"/>
      <c r="J173" s="99"/>
      <c r="K173" s="100"/>
      <c r="L173" s="100"/>
      <c r="M173" s="100"/>
      <c r="N173" s="99"/>
      <c r="O173" s="85"/>
    </row>
    <row r="174" spans="1:15">
      <c r="A174" s="99"/>
      <c r="B174" s="99"/>
      <c r="C174" s="99"/>
      <c r="D174" s="99"/>
      <c r="E174" s="99"/>
      <c r="F174" s="100"/>
      <c r="G174" s="100"/>
      <c r="H174" s="100"/>
      <c r="I174" s="99"/>
      <c r="J174" s="99"/>
      <c r="K174" s="100"/>
      <c r="L174" s="100"/>
      <c r="M174" s="100"/>
      <c r="N174" s="99"/>
      <c r="O174" s="85"/>
    </row>
    <row r="175" spans="1:15">
      <c r="A175" s="99"/>
      <c r="B175" s="99"/>
      <c r="C175" s="99"/>
      <c r="D175" s="99"/>
      <c r="E175" s="99"/>
      <c r="F175" s="100"/>
      <c r="G175" s="100"/>
      <c r="H175" s="100"/>
      <c r="I175" s="99"/>
      <c r="J175" s="99"/>
      <c r="K175" s="100"/>
      <c r="L175" s="100"/>
      <c r="M175" s="100"/>
      <c r="N175" s="99"/>
      <c r="O175" s="85"/>
    </row>
    <row r="176" spans="1:15">
      <c r="A176" s="99"/>
      <c r="B176" s="99"/>
      <c r="C176" s="99"/>
      <c r="D176" s="99"/>
      <c r="E176" s="99"/>
      <c r="F176" s="100"/>
      <c r="G176" s="100"/>
      <c r="H176" s="100"/>
      <c r="I176" s="99"/>
      <c r="J176" s="99"/>
      <c r="K176" s="100"/>
      <c r="L176" s="100"/>
      <c r="M176" s="100"/>
      <c r="N176" s="99"/>
      <c r="O176" s="85"/>
    </row>
    <row r="177" spans="1:15">
      <c r="A177" s="99"/>
      <c r="B177" s="99"/>
      <c r="C177" s="99"/>
      <c r="D177" s="99"/>
      <c r="E177" s="99"/>
      <c r="F177" s="100"/>
      <c r="G177" s="100"/>
      <c r="H177" s="100"/>
      <c r="I177" s="99"/>
      <c r="J177" s="99"/>
      <c r="K177" s="100"/>
      <c r="L177" s="100"/>
      <c r="M177" s="100"/>
      <c r="N177" s="99"/>
      <c r="O177" s="85"/>
    </row>
    <row r="178" spans="1:15">
      <c r="A178" s="99"/>
      <c r="B178" s="99"/>
      <c r="C178" s="99"/>
      <c r="D178" s="99"/>
      <c r="E178" s="99"/>
      <c r="F178" s="100"/>
      <c r="G178" s="100"/>
      <c r="H178" s="100"/>
      <c r="I178" s="99"/>
      <c r="J178" s="99"/>
      <c r="K178" s="100"/>
      <c r="L178" s="100"/>
      <c r="M178" s="100"/>
      <c r="N178" s="99"/>
      <c r="O178" s="85"/>
    </row>
    <row r="179" spans="1:15">
      <c r="A179" s="99"/>
      <c r="B179" s="99"/>
      <c r="C179" s="99"/>
      <c r="D179" s="99"/>
      <c r="E179" s="99"/>
      <c r="F179" s="100"/>
      <c r="G179" s="100"/>
      <c r="H179" s="100"/>
      <c r="I179" s="99"/>
      <c r="J179" s="99"/>
      <c r="K179" s="100"/>
      <c r="L179" s="100"/>
      <c r="M179" s="100"/>
      <c r="N179" s="99"/>
      <c r="O179" s="85"/>
    </row>
    <row r="180" spans="1:15">
      <c r="A180" s="99"/>
      <c r="B180" s="99"/>
      <c r="C180" s="99"/>
      <c r="D180" s="99"/>
      <c r="E180" s="99"/>
      <c r="F180" s="100"/>
      <c r="G180" s="100"/>
      <c r="H180" s="100"/>
      <c r="I180" s="99"/>
      <c r="J180" s="99"/>
      <c r="K180" s="100"/>
      <c r="L180" s="100"/>
      <c r="M180" s="100"/>
      <c r="N180" s="99"/>
      <c r="O180" s="85"/>
    </row>
    <row r="181" spans="1:15">
      <c r="A181" s="99"/>
      <c r="B181" s="99"/>
      <c r="C181" s="99"/>
      <c r="D181" s="99"/>
      <c r="E181" s="99"/>
      <c r="F181" s="100"/>
      <c r="G181" s="100"/>
      <c r="H181" s="100"/>
      <c r="I181" s="99"/>
      <c r="J181" s="99"/>
      <c r="K181" s="100"/>
      <c r="L181" s="100"/>
      <c r="M181" s="100"/>
      <c r="N181" s="99"/>
      <c r="O181" s="85"/>
    </row>
    <row r="182" spans="1:15">
      <c r="A182" s="99"/>
      <c r="B182" s="99"/>
      <c r="C182" s="99"/>
      <c r="D182" s="99"/>
      <c r="E182" s="99"/>
      <c r="F182" s="100"/>
      <c r="G182" s="100"/>
      <c r="H182" s="100"/>
      <c r="I182" s="99"/>
      <c r="J182" s="99"/>
      <c r="K182" s="100"/>
      <c r="L182" s="100"/>
      <c r="M182" s="100"/>
      <c r="N182" s="99"/>
      <c r="O182" s="85"/>
    </row>
    <row r="183" spans="1:15">
      <c r="A183" s="99"/>
      <c r="B183" s="99"/>
      <c r="C183" s="99"/>
      <c r="D183" s="99"/>
      <c r="E183" s="99"/>
      <c r="F183" s="100"/>
      <c r="G183" s="100"/>
      <c r="H183" s="100"/>
      <c r="I183" s="99"/>
      <c r="J183" s="99"/>
      <c r="K183" s="100"/>
      <c r="L183" s="100"/>
      <c r="M183" s="100"/>
      <c r="N183" s="99"/>
      <c r="O183" s="85"/>
    </row>
    <row r="184" spans="1:15">
      <c r="A184" s="99"/>
      <c r="B184" s="99"/>
      <c r="C184" s="99"/>
      <c r="D184" s="99"/>
      <c r="E184" s="99"/>
      <c r="F184" s="100"/>
      <c r="G184" s="100"/>
      <c r="H184" s="100"/>
      <c r="I184" s="99"/>
      <c r="J184" s="99"/>
      <c r="K184" s="100"/>
      <c r="L184" s="100"/>
      <c r="M184" s="100"/>
      <c r="N184" s="99"/>
      <c r="O184" s="85"/>
    </row>
    <row r="185" spans="1:15">
      <c r="A185" s="99"/>
      <c r="B185" s="99"/>
      <c r="C185" s="99"/>
      <c r="D185" s="99"/>
      <c r="E185" s="99"/>
      <c r="F185" s="100"/>
      <c r="G185" s="100"/>
      <c r="H185" s="100"/>
      <c r="I185" s="99"/>
      <c r="J185" s="99"/>
      <c r="K185" s="100"/>
      <c r="L185" s="100"/>
      <c r="M185" s="100"/>
      <c r="N185" s="99"/>
      <c r="O185" s="85"/>
    </row>
    <row r="186" spans="1:15">
      <c r="A186" s="99"/>
      <c r="B186" s="99"/>
      <c r="C186" s="99"/>
      <c r="D186" s="99"/>
      <c r="E186" s="99"/>
      <c r="F186" s="100"/>
      <c r="G186" s="100"/>
      <c r="H186" s="100"/>
      <c r="I186" s="99"/>
      <c r="J186" s="99"/>
      <c r="K186" s="100"/>
      <c r="L186" s="100"/>
      <c r="M186" s="100"/>
      <c r="N186" s="99"/>
      <c r="O186" s="85"/>
    </row>
    <row r="187" spans="1:15">
      <c r="A187" s="99"/>
      <c r="B187" s="99"/>
      <c r="C187" s="99"/>
      <c r="D187" s="99"/>
      <c r="E187" s="99"/>
      <c r="F187" s="100"/>
      <c r="G187" s="100"/>
      <c r="H187" s="100"/>
      <c r="I187" s="99"/>
      <c r="J187" s="99"/>
      <c r="K187" s="100"/>
      <c r="L187" s="100"/>
      <c r="M187" s="100"/>
      <c r="N187" s="99"/>
      <c r="O187" s="85"/>
    </row>
    <row r="188" spans="1:15">
      <c r="A188" s="99"/>
      <c r="B188" s="99"/>
      <c r="C188" s="99"/>
      <c r="D188" s="99"/>
      <c r="E188" s="99"/>
      <c r="F188" s="100"/>
      <c r="G188" s="100"/>
      <c r="H188" s="100"/>
      <c r="I188" s="99"/>
      <c r="J188" s="99"/>
      <c r="K188" s="100"/>
      <c r="L188" s="100"/>
      <c r="M188" s="100"/>
      <c r="N188" s="99"/>
      <c r="O188" s="85"/>
    </row>
    <row r="189" spans="1:15">
      <c r="A189" s="99"/>
      <c r="B189" s="99"/>
      <c r="C189" s="99"/>
      <c r="D189" s="99"/>
      <c r="E189" s="99"/>
      <c r="F189" s="100"/>
      <c r="G189" s="100"/>
      <c r="H189" s="100"/>
      <c r="I189" s="99"/>
      <c r="J189" s="99"/>
      <c r="K189" s="100"/>
      <c r="L189" s="100"/>
      <c r="M189" s="100"/>
      <c r="N189" s="99"/>
      <c r="O189" s="85"/>
    </row>
    <row r="190" spans="1:15">
      <c r="A190" s="99"/>
      <c r="B190" s="99"/>
      <c r="C190" s="99"/>
      <c r="D190" s="99"/>
      <c r="E190" s="99"/>
      <c r="F190" s="100"/>
      <c r="G190" s="100"/>
      <c r="H190" s="100"/>
      <c r="I190" s="99"/>
      <c r="J190" s="99"/>
      <c r="K190" s="100"/>
      <c r="L190" s="100"/>
      <c r="M190" s="100"/>
      <c r="N190" s="99"/>
      <c r="O190" s="85"/>
    </row>
    <row r="191" spans="1:15">
      <c r="A191" s="99"/>
      <c r="B191" s="99"/>
      <c r="C191" s="99"/>
      <c r="D191" s="99"/>
      <c r="E191" s="99"/>
      <c r="F191" s="100"/>
      <c r="G191" s="100"/>
      <c r="H191" s="100"/>
      <c r="I191" s="99"/>
      <c r="J191" s="99"/>
      <c r="K191" s="100"/>
      <c r="L191" s="100"/>
      <c r="M191" s="100"/>
      <c r="N191" s="99"/>
      <c r="O191" s="85"/>
    </row>
    <row r="192" spans="1:15">
      <c r="A192" s="99"/>
      <c r="B192" s="99"/>
      <c r="C192" s="99"/>
      <c r="D192" s="99"/>
      <c r="E192" s="99"/>
      <c r="F192" s="100"/>
      <c r="G192" s="100"/>
      <c r="H192" s="100"/>
      <c r="I192" s="99"/>
      <c r="J192" s="99"/>
      <c r="K192" s="100"/>
      <c r="L192" s="100"/>
      <c r="M192" s="100"/>
      <c r="N192" s="99"/>
      <c r="O192" s="85"/>
    </row>
    <row r="193" spans="1:15">
      <c r="A193" s="99"/>
      <c r="B193" s="99"/>
      <c r="C193" s="99"/>
      <c r="D193" s="99"/>
      <c r="E193" s="99"/>
      <c r="F193" s="100"/>
      <c r="G193" s="100"/>
      <c r="H193" s="100"/>
      <c r="I193" s="99"/>
      <c r="J193" s="99"/>
      <c r="K193" s="100"/>
      <c r="L193" s="100"/>
      <c r="M193" s="100"/>
      <c r="N193" s="99"/>
      <c r="O193" s="85"/>
    </row>
    <row r="194" spans="1:15">
      <c r="A194" s="99"/>
      <c r="B194" s="99"/>
      <c r="C194" s="99"/>
      <c r="D194" s="99"/>
      <c r="E194" s="99"/>
      <c r="F194" s="100"/>
      <c r="G194" s="100"/>
      <c r="H194" s="100"/>
      <c r="I194" s="99"/>
      <c r="J194" s="99"/>
      <c r="K194" s="100"/>
      <c r="L194" s="100"/>
      <c r="M194" s="100"/>
      <c r="N194" s="99"/>
      <c r="O194" s="85"/>
    </row>
    <row r="195" spans="1:15">
      <c r="A195" s="99"/>
      <c r="B195" s="99"/>
      <c r="C195" s="99"/>
      <c r="D195" s="99"/>
      <c r="E195" s="99"/>
      <c r="F195" s="100"/>
      <c r="G195" s="100"/>
      <c r="H195" s="100"/>
      <c r="I195" s="99"/>
      <c r="J195" s="99"/>
      <c r="K195" s="100"/>
      <c r="L195" s="100"/>
      <c r="M195" s="100"/>
      <c r="N195" s="99"/>
      <c r="O195" s="85"/>
    </row>
    <row r="196" spans="1:15">
      <c r="A196" s="99"/>
      <c r="B196" s="99"/>
      <c r="C196" s="99"/>
      <c r="D196" s="99"/>
      <c r="E196" s="99"/>
      <c r="F196" s="100"/>
      <c r="G196" s="100"/>
      <c r="H196" s="100"/>
      <c r="I196" s="99"/>
      <c r="J196" s="99"/>
      <c r="K196" s="100"/>
      <c r="L196" s="100"/>
      <c r="M196" s="100"/>
      <c r="N196" s="99"/>
      <c r="O196" s="85"/>
    </row>
    <row r="197" spans="1:15">
      <c r="A197" s="99"/>
      <c r="B197" s="99"/>
      <c r="C197" s="99"/>
      <c r="D197" s="99"/>
      <c r="E197" s="99"/>
      <c r="F197" s="100"/>
      <c r="G197" s="100"/>
      <c r="H197" s="100"/>
      <c r="I197" s="99"/>
      <c r="J197" s="99"/>
      <c r="K197" s="100"/>
      <c r="L197" s="100"/>
      <c r="M197" s="100"/>
      <c r="N197" s="99"/>
      <c r="O197" s="85"/>
    </row>
    <row r="198" spans="1:15">
      <c r="A198" s="99"/>
      <c r="B198" s="99"/>
      <c r="C198" s="99"/>
      <c r="D198" s="99"/>
      <c r="E198" s="99"/>
      <c r="F198" s="100"/>
      <c r="G198" s="100"/>
      <c r="H198" s="100"/>
      <c r="I198" s="99"/>
      <c r="J198" s="99"/>
      <c r="K198" s="100"/>
      <c r="L198" s="100"/>
      <c r="M198" s="100"/>
      <c r="N198" s="99"/>
      <c r="O198" s="85"/>
    </row>
    <row r="199" spans="1:15">
      <c r="A199" s="99"/>
      <c r="B199" s="99"/>
      <c r="C199" s="99"/>
      <c r="D199" s="99"/>
      <c r="E199" s="99"/>
      <c r="F199" s="100"/>
      <c r="G199" s="100"/>
      <c r="H199" s="100"/>
      <c r="I199" s="99"/>
      <c r="J199" s="99"/>
      <c r="K199" s="100"/>
      <c r="L199" s="100"/>
      <c r="M199" s="100"/>
      <c r="N199" s="99"/>
      <c r="O199" s="85"/>
    </row>
    <row r="200" spans="1:15">
      <c r="A200" s="99"/>
      <c r="B200" s="99"/>
      <c r="C200" s="99"/>
      <c r="D200" s="99"/>
      <c r="E200" s="99"/>
      <c r="F200" s="100"/>
      <c r="G200" s="100"/>
      <c r="H200" s="100"/>
      <c r="I200" s="99"/>
      <c r="J200" s="99"/>
      <c r="K200" s="100"/>
      <c r="L200" s="100"/>
      <c r="M200" s="100"/>
      <c r="N200" s="99"/>
      <c r="O200" s="85"/>
    </row>
    <row r="201" spans="1:15">
      <c r="A201" s="99"/>
      <c r="B201" s="99"/>
      <c r="C201" s="99"/>
      <c r="D201" s="99"/>
      <c r="E201" s="99"/>
      <c r="F201" s="100"/>
      <c r="G201" s="100"/>
      <c r="H201" s="100"/>
      <c r="I201" s="99"/>
      <c r="J201" s="99"/>
      <c r="K201" s="100"/>
      <c r="L201" s="100"/>
      <c r="M201" s="100"/>
      <c r="N201" s="99"/>
      <c r="O201" s="85"/>
    </row>
    <row r="202" spans="1:15">
      <c r="A202" s="99"/>
      <c r="B202" s="99"/>
      <c r="C202" s="99"/>
      <c r="D202" s="99"/>
      <c r="E202" s="99"/>
      <c r="F202" s="100"/>
      <c r="G202" s="100"/>
      <c r="H202" s="100"/>
      <c r="I202" s="99"/>
      <c r="J202" s="99"/>
      <c r="K202" s="100"/>
      <c r="L202" s="100"/>
      <c r="M202" s="100"/>
      <c r="N202" s="99"/>
      <c r="O202" s="85"/>
    </row>
    <row r="203" spans="1:15">
      <c r="A203" s="99"/>
      <c r="B203" s="99"/>
      <c r="C203" s="99"/>
      <c r="D203" s="99"/>
      <c r="E203" s="99"/>
      <c r="F203" s="100"/>
      <c r="G203" s="100"/>
      <c r="H203" s="100"/>
      <c r="I203" s="99"/>
      <c r="J203" s="99"/>
      <c r="K203" s="100"/>
      <c r="L203" s="100"/>
      <c r="M203" s="100"/>
      <c r="N203" s="99"/>
      <c r="O203" s="85"/>
    </row>
    <row r="204" spans="1:15">
      <c r="A204" s="99"/>
      <c r="B204" s="99"/>
      <c r="C204" s="99"/>
      <c r="D204" s="99"/>
      <c r="E204" s="99"/>
      <c r="F204" s="100"/>
      <c r="G204" s="100"/>
      <c r="H204" s="100"/>
      <c r="I204" s="99"/>
      <c r="J204" s="99"/>
      <c r="K204" s="100"/>
      <c r="L204" s="100"/>
      <c r="M204" s="100"/>
      <c r="N204" s="99"/>
      <c r="O204" s="85"/>
    </row>
    <row r="205" spans="1:15">
      <c r="A205" s="99"/>
      <c r="B205" s="99"/>
      <c r="C205" s="99"/>
      <c r="D205" s="99"/>
      <c r="E205" s="99"/>
      <c r="F205" s="100"/>
      <c r="G205" s="100"/>
      <c r="H205" s="100"/>
      <c r="I205" s="99"/>
      <c r="J205" s="99"/>
      <c r="K205" s="100"/>
      <c r="L205" s="100"/>
      <c r="M205" s="100"/>
      <c r="N205" s="99"/>
      <c r="O205" s="85"/>
    </row>
    <row r="206" spans="1:15">
      <c r="A206" s="99"/>
      <c r="B206" s="99"/>
      <c r="C206" s="99"/>
      <c r="D206" s="99"/>
      <c r="E206" s="99"/>
      <c r="F206" s="100"/>
      <c r="G206" s="100"/>
      <c r="H206" s="100"/>
      <c r="I206" s="99"/>
      <c r="J206" s="99"/>
      <c r="K206" s="100"/>
      <c r="L206" s="100"/>
      <c r="M206" s="100"/>
      <c r="N206" s="99"/>
      <c r="O206" s="85"/>
    </row>
    <row r="207" spans="1:15">
      <c r="A207" s="99"/>
      <c r="B207" s="99"/>
      <c r="C207" s="99"/>
      <c r="D207" s="99"/>
      <c r="E207" s="99"/>
      <c r="F207" s="100"/>
      <c r="G207" s="100"/>
      <c r="H207" s="100"/>
      <c r="I207" s="99"/>
      <c r="J207" s="99"/>
      <c r="K207" s="100"/>
      <c r="L207" s="100"/>
      <c r="M207" s="100"/>
      <c r="N207" s="99"/>
      <c r="O207" s="85"/>
    </row>
    <row r="208" spans="1:15">
      <c r="A208" s="99"/>
      <c r="B208" s="99"/>
      <c r="C208" s="99"/>
      <c r="D208" s="99"/>
      <c r="E208" s="99"/>
      <c r="F208" s="100"/>
      <c r="G208" s="100"/>
      <c r="H208" s="100"/>
      <c r="I208" s="99"/>
      <c r="J208" s="99"/>
      <c r="K208" s="100"/>
      <c r="L208" s="100"/>
      <c r="M208" s="100"/>
      <c r="N208" s="99"/>
      <c r="O208" s="85"/>
    </row>
    <row r="209" spans="1:15">
      <c r="A209" s="99"/>
      <c r="B209" s="99"/>
      <c r="C209" s="99"/>
      <c r="D209" s="99"/>
      <c r="E209" s="99"/>
      <c r="F209" s="100"/>
      <c r="G209" s="100"/>
      <c r="H209" s="100"/>
      <c r="I209" s="99"/>
      <c r="J209" s="99"/>
      <c r="K209" s="100"/>
      <c r="L209" s="100"/>
      <c r="M209" s="100"/>
      <c r="N209" s="99"/>
      <c r="O209" s="85"/>
    </row>
    <row r="210" spans="1:15">
      <c r="A210" s="99"/>
      <c r="B210" s="99"/>
      <c r="C210" s="99"/>
      <c r="D210" s="99"/>
      <c r="E210" s="99"/>
      <c r="F210" s="100"/>
      <c r="G210" s="100"/>
      <c r="H210" s="100"/>
      <c r="I210" s="99"/>
      <c r="J210" s="99"/>
      <c r="K210" s="100"/>
      <c r="L210" s="100"/>
      <c r="M210" s="100"/>
      <c r="N210" s="99"/>
      <c r="O210" s="85"/>
    </row>
    <row r="211" spans="1:15">
      <c r="A211" s="99"/>
      <c r="B211" s="99"/>
      <c r="C211" s="99"/>
      <c r="D211" s="99"/>
      <c r="E211" s="99"/>
      <c r="F211" s="100"/>
      <c r="G211" s="100"/>
      <c r="H211" s="100"/>
      <c r="I211" s="99"/>
      <c r="J211" s="99"/>
      <c r="K211" s="100"/>
      <c r="L211" s="100"/>
      <c r="M211" s="100"/>
      <c r="N211" s="99"/>
      <c r="O211" s="85"/>
    </row>
    <row r="212" spans="1:15">
      <c r="A212" s="99"/>
      <c r="B212" s="99"/>
      <c r="C212" s="99"/>
      <c r="D212" s="99"/>
      <c r="E212" s="99"/>
      <c r="F212" s="100"/>
      <c r="G212" s="100"/>
      <c r="H212" s="100"/>
      <c r="I212" s="99"/>
      <c r="J212" s="99"/>
      <c r="K212" s="100"/>
      <c r="L212" s="100"/>
      <c r="M212" s="100"/>
      <c r="N212" s="99"/>
      <c r="O212" s="85"/>
    </row>
    <row r="213" spans="1:15">
      <c r="A213" s="99"/>
      <c r="B213" s="99"/>
      <c r="C213" s="99"/>
      <c r="D213" s="99"/>
      <c r="E213" s="99"/>
      <c r="F213" s="100"/>
      <c r="G213" s="100"/>
      <c r="H213" s="100"/>
      <c r="I213" s="99"/>
      <c r="J213" s="99"/>
      <c r="K213" s="100"/>
      <c r="L213" s="100"/>
      <c r="M213" s="100"/>
      <c r="N213" s="99"/>
      <c r="O213" s="85"/>
    </row>
    <row r="214" spans="1:15">
      <c r="A214" s="99"/>
      <c r="B214" s="99"/>
      <c r="C214" s="99"/>
      <c r="D214" s="99"/>
      <c r="E214" s="99"/>
      <c r="F214" s="100"/>
      <c r="G214" s="100"/>
      <c r="H214" s="100"/>
      <c r="I214" s="99"/>
      <c r="J214" s="99"/>
      <c r="K214" s="100"/>
      <c r="L214" s="100"/>
      <c r="M214" s="100"/>
      <c r="N214" s="99"/>
      <c r="O214" s="85"/>
    </row>
    <row r="215" spans="1:15">
      <c r="A215" s="99"/>
      <c r="B215" s="99"/>
      <c r="C215" s="99"/>
      <c r="D215" s="99"/>
      <c r="E215" s="99"/>
      <c r="F215" s="100"/>
      <c r="G215" s="100"/>
      <c r="H215" s="100"/>
      <c r="I215" s="99"/>
      <c r="J215" s="99"/>
      <c r="K215" s="100"/>
      <c r="L215" s="100"/>
      <c r="M215" s="100"/>
      <c r="N215" s="99"/>
      <c r="O215" s="85"/>
    </row>
    <row r="216" spans="1:15">
      <c r="A216" s="99"/>
      <c r="B216" s="99"/>
      <c r="C216" s="99"/>
      <c r="D216" s="99"/>
      <c r="E216" s="99"/>
      <c r="F216" s="100"/>
      <c r="G216" s="100"/>
      <c r="H216" s="100"/>
      <c r="I216" s="99"/>
      <c r="J216" s="99"/>
      <c r="K216" s="100"/>
      <c r="L216" s="100"/>
      <c r="M216" s="100"/>
      <c r="N216" s="99"/>
      <c r="O216" s="85"/>
    </row>
    <row r="217" spans="1:15">
      <c r="A217" s="99"/>
      <c r="B217" s="99"/>
      <c r="C217" s="99"/>
      <c r="D217" s="99"/>
      <c r="E217" s="99"/>
      <c r="F217" s="100"/>
      <c r="G217" s="100"/>
      <c r="H217" s="100"/>
      <c r="I217" s="99"/>
      <c r="J217" s="99"/>
      <c r="K217" s="100"/>
      <c r="L217" s="100"/>
      <c r="M217" s="100"/>
      <c r="N217" s="99"/>
      <c r="O217" s="85"/>
    </row>
    <row r="218" spans="1:15">
      <c r="A218" s="99"/>
      <c r="B218" s="99"/>
      <c r="C218" s="99"/>
      <c r="D218" s="99"/>
      <c r="E218" s="99"/>
      <c r="F218" s="100"/>
      <c r="G218" s="100"/>
      <c r="H218" s="100"/>
      <c r="I218" s="99"/>
      <c r="J218" s="99"/>
      <c r="K218" s="100"/>
      <c r="L218" s="100"/>
      <c r="M218" s="100"/>
      <c r="N218" s="99"/>
      <c r="O218" s="85"/>
    </row>
    <row r="219" spans="1:15">
      <c r="A219" s="99"/>
      <c r="B219" s="99"/>
      <c r="C219" s="99"/>
      <c r="D219" s="99"/>
      <c r="E219" s="99"/>
      <c r="F219" s="100"/>
      <c r="G219" s="100"/>
      <c r="H219" s="100"/>
      <c r="I219" s="99"/>
      <c r="J219" s="99"/>
      <c r="K219" s="100"/>
      <c r="L219" s="100"/>
      <c r="M219" s="100"/>
      <c r="N219" s="99"/>
      <c r="O219" s="85"/>
    </row>
    <row r="220" spans="1:15">
      <c r="A220" s="99"/>
      <c r="B220" s="99"/>
      <c r="C220" s="99"/>
      <c r="D220" s="99"/>
      <c r="E220" s="99"/>
      <c r="F220" s="100"/>
      <c r="G220" s="100"/>
      <c r="H220" s="100"/>
      <c r="I220" s="99"/>
      <c r="J220" s="99"/>
      <c r="K220" s="100"/>
      <c r="L220" s="100"/>
      <c r="M220" s="100"/>
      <c r="N220" s="99"/>
      <c r="O220" s="85"/>
    </row>
    <row r="221" spans="1:15">
      <c r="A221" s="99"/>
      <c r="B221" s="99"/>
      <c r="C221" s="99"/>
      <c r="D221" s="99"/>
      <c r="E221" s="99"/>
      <c r="F221" s="100"/>
      <c r="G221" s="100"/>
      <c r="H221" s="100"/>
      <c r="I221" s="99"/>
      <c r="J221" s="99"/>
      <c r="K221" s="100"/>
      <c r="L221" s="100"/>
      <c r="M221" s="100"/>
      <c r="N221" s="99"/>
      <c r="O221" s="85"/>
    </row>
    <row r="222" spans="1:15">
      <c r="A222" s="99"/>
      <c r="B222" s="99"/>
      <c r="C222" s="99"/>
      <c r="D222" s="99"/>
      <c r="E222" s="99"/>
      <c r="F222" s="100"/>
      <c r="G222" s="100"/>
      <c r="H222" s="100"/>
      <c r="I222" s="99"/>
      <c r="J222" s="99"/>
      <c r="K222" s="100"/>
      <c r="L222" s="100"/>
      <c r="M222" s="100"/>
      <c r="N222" s="99"/>
      <c r="O222" s="85"/>
    </row>
    <row r="223" spans="1:15">
      <c r="A223" s="99"/>
      <c r="B223" s="99"/>
      <c r="C223" s="99"/>
      <c r="D223" s="99"/>
      <c r="E223" s="99"/>
      <c r="F223" s="100"/>
      <c r="G223" s="100"/>
      <c r="H223" s="100"/>
      <c r="I223" s="99"/>
      <c r="J223" s="99"/>
      <c r="K223" s="100"/>
      <c r="L223" s="100"/>
      <c r="M223" s="100"/>
      <c r="N223" s="99"/>
      <c r="O223" s="85"/>
    </row>
    <row r="224" spans="1:15">
      <c r="A224" s="99"/>
      <c r="B224" s="99"/>
      <c r="C224" s="99"/>
      <c r="D224" s="99"/>
      <c r="E224" s="99"/>
      <c r="F224" s="100"/>
      <c r="G224" s="100"/>
      <c r="H224" s="100"/>
      <c r="I224" s="99"/>
      <c r="J224" s="99"/>
      <c r="K224" s="100"/>
      <c r="L224" s="100"/>
      <c r="M224" s="100"/>
      <c r="N224" s="99"/>
      <c r="O224" s="85"/>
    </row>
    <row r="225" spans="1:15">
      <c r="A225" s="99"/>
      <c r="B225" s="99"/>
      <c r="C225" s="99"/>
      <c r="D225" s="99"/>
      <c r="E225" s="99"/>
      <c r="F225" s="100"/>
      <c r="G225" s="100"/>
      <c r="H225" s="100"/>
      <c r="I225" s="99"/>
      <c r="J225" s="99"/>
      <c r="K225" s="100"/>
      <c r="L225" s="100"/>
      <c r="M225" s="100"/>
      <c r="N225" s="99"/>
      <c r="O225" s="85"/>
    </row>
    <row r="226" spans="1:15">
      <c r="A226" s="99"/>
      <c r="B226" s="99"/>
      <c r="C226" s="99"/>
      <c r="D226" s="99"/>
      <c r="E226" s="99"/>
      <c r="F226" s="100"/>
      <c r="G226" s="100"/>
      <c r="H226" s="100"/>
      <c r="I226" s="99"/>
      <c r="J226" s="99"/>
      <c r="K226" s="100"/>
      <c r="L226" s="100"/>
      <c r="M226" s="100"/>
      <c r="N226" s="99"/>
      <c r="O226" s="85"/>
    </row>
    <row r="227" spans="1:15">
      <c r="A227" s="99"/>
      <c r="B227" s="99"/>
      <c r="C227" s="99"/>
      <c r="D227" s="99"/>
      <c r="E227" s="99"/>
      <c r="F227" s="100"/>
      <c r="G227" s="100"/>
      <c r="H227" s="100"/>
      <c r="I227" s="99"/>
      <c r="J227" s="99"/>
      <c r="K227" s="100"/>
      <c r="L227" s="100"/>
      <c r="M227" s="100"/>
      <c r="N227" s="99"/>
      <c r="O227" s="85"/>
    </row>
    <row r="228" spans="1:15">
      <c r="A228" s="99"/>
      <c r="B228" s="99"/>
      <c r="C228" s="99"/>
      <c r="D228" s="99"/>
      <c r="E228" s="99"/>
      <c r="F228" s="100"/>
      <c r="G228" s="100"/>
      <c r="H228" s="100"/>
      <c r="I228" s="99"/>
      <c r="J228" s="99"/>
      <c r="K228" s="100"/>
      <c r="L228" s="100"/>
      <c r="M228" s="100"/>
      <c r="N228" s="99"/>
      <c r="O228" s="85"/>
    </row>
    <row r="229" spans="1:15">
      <c r="A229" s="99"/>
      <c r="B229" s="99"/>
      <c r="C229" s="99"/>
      <c r="D229" s="99"/>
      <c r="E229" s="99"/>
      <c r="F229" s="100"/>
      <c r="G229" s="100"/>
      <c r="H229" s="100"/>
      <c r="I229" s="99"/>
      <c r="J229" s="99"/>
      <c r="K229" s="100"/>
      <c r="L229" s="100"/>
      <c r="M229" s="100"/>
      <c r="N229" s="99"/>
      <c r="O229" s="85"/>
    </row>
    <row r="230" spans="1:15">
      <c r="A230" s="99"/>
      <c r="B230" s="99"/>
      <c r="C230" s="99"/>
      <c r="D230" s="99"/>
      <c r="E230" s="99"/>
      <c r="F230" s="100"/>
      <c r="G230" s="100"/>
      <c r="H230" s="100"/>
      <c r="I230" s="99"/>
      <c r="J230" s="99"/>
      <c r="K230" s="100"/>
      <c r="L230" s="100"/>
      <c r="M230" s="100"/>
      <c r="N230" s="99"/>
      <c r="O230" s="85"/>
    </row>
    <row r="231" spans="1:15">
      <c r="A231" s="99"/>
      <c r="B231" s="99"/>
      <c r="C231" s="99"/>
      <c r="D231" s="99"/>
      <c r="E231" s="99"/>
      <c r="F231" s="100"/>
      <c r="G231" s="100"/>
      <c r="H231" s="100"/>
      <c r="I231" s="99"/>
      <c r="J231" s="99"/>
      <c r="K231" s="100"/>
      <c r="L231" s="100"/>
      <c r="M231" s="100"/>
      <c r="N231" s="99"/>
      <c r="O231" s="85"/>
    </row>
    <row r="232" spans="1:15">
      <c r="A232" s="99"/>
      <c r="B232" s="99"/>
      <c r="C232" s="99"/>
      <c r="D232" s="99"/>
      <c r="E232" s="99"/>
      <c r="F232" s="100"/>
      <c r="G232" s="100"/>
      <c r="H232" s="100"/>
      <c r="I232" s="99"/>
      <c r="J232" s="99"/>
      <c r="K232" s="100"/>
      <c r="L232" s="100"/>
      <c r="M232" s="100"/>
      <c r="N232" s="99"/>
      <c r="O232" s="85"/>
    </row>
    <row r="233" spans="1:15">
      <c r="A233" s="99"/>
      <c r="B233" s="99"/>
      <c r="C233" s="99"/>
      <c r="D233" s="99"/>
      <c r="E233" s="99"/>
      <c r="F233" s="100"/>
      <c r="G233" s="100"/>
      <c r="H233" s="100"/>
      <c r="I233" s="99"/>
      <c r="J233" s="99"/>
      <c r="K233" s="100"/>
      <c r="L233" s="100"/>
      <c r="M233" s="100"/>
      <c r="N233" s="99"/>
      <c r="O233" s="85"/>
    </row>
    <row r="234" spans="1:15">
      <c r="A234" s="99"/>
      <c r="B234" s="99"/>
      <c r="C234" s="99"/>
      <c r="D234" s="99"/>
      <c r="E234" s="99"/>
      <c r="F234" s="100"/>
      <c r="G234" s="100"/>
      <c r="H234" s="100"/>
      <c r="I234" s="99"/>
      <c r="J234" s="99"/>
      <c r="K234" s="100"/>
      <c r="L234" s="100"/>
      <c r="M234" s="100"/>
      <c r="N234" s="99"/>
      <c r="O234" s="85"/>
    </row>
    <row r="235" spans="1:15">
      <c r="A235" s="99"/>
      <c r="B235" s="99"/>
      <c r="C235" s="99"/>
      <c r="D235" s="99"/>
      <c r="E235" s="99"/>
      <c r="F235" s="100"/>
      <c r="G235" s="100"/>
      <c r="H235" s="100"/>
      <c r="I235" s="99"/>
      <c r="J235" s="99"/>
      <c r="K235" s="100"/>
      <c r="L235" s="100"/>
      <c r="M235" s="100"/>
      <c r="N235" s="99"/>
      <c r="O235" s="85"/>
    </row>
    <row r="236" spans="1:15">
      <c r="A236" s="99"/>
      <c r="B236" s="99"/>
      <c r="C236" s="99"/>
      <c r="D236" s="99"/>
      <c r="E236" s="99"/>
      <c r="F236" s="100"/>
      <c r="G236" s="100"/>
      <c r="H236" s="100"/>
      <c r="I236" s="99"/>
      <c r="J236" s="99"/>
      <c r="K236" s="100"/>
      <c r="L236" s="100"/>
      <c r="M236" s="100"/>
      <c r="N236" s="99"/>
      <c r="O236" s="85"/>
    </row>
    <row r="237" spans="1:15">
      <c r="A237" s="99"/>
      <c r="B237" s="99"/>
      <c r="C237" s="99"/>
      <c r="D237" s="99"/>
      <c r="E237" s="99"/>
      <c r="F237" s="100"/>
      <c r="G237" s="100"/>
      <c r="H237" s="100"/>
      <c r="I237" s="99"/>
      <c r="J237" s="99"/>
      <c r="K237" s="100"/>
      <c r="L237" s="100"/>
      <c r="M237" s="100"/>
      <c r="N237" s="99"/>
      <c r="O237" s="85"/>
    </row>
    <row r="238" spans="1:15">
      <c r="A238" s="99"/>
      <c r="B238" s="99"/>
      <c r="C238" s="99"/>
      <c r="D238" s="99"/>
      <c r="E238" s="99"/>
      <c r="F238" s="100"/>
      <c r="G238" s="100"/>
      <c r="H238" s="100"/>
      <c r="I238" s="99"/>
      <c r="J238" s="99"/>
      <c r="K238" s="100"/>
      <c r="L238" s="100"/>
      <c r="M238" s="100"/>
      <c r="N238" s="99"/>
      <c r="O238" s="85"/>
    </row>
    <row r="239" spans="1:15">
      <c r="A239" s="99"/>
      <c r="B239" s="99"/>
      <c r="C239" s="99"/>
      <c r="D239" s="99"/>
      <c r="E239" s="99"/>
      <c r="F239" s="100"/>
      <c r="G239" s="100"/>
      <c r="H239" s="100"/>
      <c r="I239" s="99"/>
      <c r="J239" s="99"/>
      <c r="K239" s="100"/>
      <c r="L239" s="100"/>
      <c r="M239" s="100"/>
      <c r="N239" s="99"/>
      <c r="O239" s="85"/>
    </row>
    <row r="240" spans="1:15">
      <c r="A240" s="99"/>
      <c r="B240" s="99"/>
      <c r="C240" s="99"/>
      <c r="D240" s="99"/>
      <c r="E240" s="99"/>
      <c r="F240" s="100"/>
      <c r="G240" s="100"/>
      <c r="H240" s="100"/>
      <c r="I240" s="99"/>
      <c r="J240" s="99"/>
      <c r="K240" s="100"/>
      <c r="L240" s="100"/>
      <c r="M240" s="100"/>
      <c r="N240" s="99"/>
      <c r="O240" s="85"/>
    </row>
    <row r="241" spans="1:15">
      <c r="A241" s="99"/>
      <c r="B241" s="99"/>
      <c r="C241" s="99"/>
      <c r="D241" s="99"/>
      <c r="E241" s="99"/>
      <c r="F241" s="100"/>
      <c r="G241" s="100"/>
      <c r="H241" s="100"/>
      <c r="I241" s="99"/>
      <c r="J241" s="99"/>
      <c r="K241" s="100"/>
      <c r="L241" s="100"/>
      <c r="M241" s="100"/>
      <c r="N241" s="99"/>
      <c r="O241" s="85"/>
    </row>
    <row r="242" spans="1:15">
      <c r="A242" s="99"/>
      <c r="B242" s="99"/>
      <c r="C242" s="99"/>
      <c r="D242" s="99"/>
      <c r="E242" s="99"/>
      <c r="F242" s="100"/>
      <c r="G242" s="100"/>
      <c r="H242" s="100"/>
      <c r="I242" s="99"/>
      <c r="J242" s="99"/>
      <c r="K242" s="100"/>
      <c r="L242" s="100"/>
      <c r="M242" s="100"/>
      <c r="N242" s="99"/>
      <c r="O242" s="85"/>
    </row>
    <row r="243" spans="1:15">
      <c r="A243" s="99"/>
      <c r="B243" s="99"/>
      <c r="C243" s="99"/>
      <c r="D243" s="99"/>
      <c r="E243" s="99"/>
      <c r="F243" s="100"/>
      <c r="G243" s="100"/>
      <c r="H243" s="100"/>
      <c r="I243" s="99"/>
      <c r="J243" s="99"/>
      <c r="K243" s="100"/>
      <c r="L243" s="100"/>
      <c r="M243" s="100"/>
      <c r="N243" s="99"/>
      <c r="O243" s="85"/>
    </row>
    <row r="244" spans="1:15">
      <c r="A244" s="99"/>
      <c r="B244" s="99"/>
      <c r="C244" s="99"/>
      <c r="D244" s="99"/>
      <c r="E244" s="99"/>
      <c r="F244" s="100"/>
      <c r="G244" s="100"/>
      <c r="H244" s="100"/>
      <c r="I244" s="99"/>
      <c r="J244" s="99"/>
      <c r="K244" s="100"/>
      <c r="L244" s="100"/>
      <c r="M244" s="100"/>
      <c r="N244" s="99"/>
      <c r="O244" s="85"/>
    </row>
    <row r="245" spans="1:15">
      <c r="A245" s="99"/>
      <c r="B245" s="99"/>
      <c r="C245" s="99"/>
      <c r="D245" s="99"/>
      <c r="E245" s="99"/>
      <c r="F245" s="100"/>
      <c r="G245" s="100"/>
      <c r="H245" s="100"/>
      <c r="I245" s="99"/>
      <c r="J245" s="99"/>
      <c r="K245" s="100"/>
      <c r="L245" s="100"/>
      <c r="M245" s="100"/>
      <c r="N245" s="99"/>
      <c r="O245" s="85"/>
    </row>
    <row r="246" spans="1:15">
      <c r="A246" s="99"/>
      <c r="B246" s="99"/>
      <c r="C246" s="99"/>
      <c r="D246" s="99"/>
      <c r="E246" s="99"/>
      <c r="F246" s="100"/>
      <c r="G246" s="100"/>
      <c r="H246" s="100"/>
      <c r="I246" s="99"/>
      <c r="J246" s="99"/>
      <c r="K246" s="100"/>
      <c r="L246" s="100"/>
      <c r="M246" s="100"/>
      <c r="N246" s="99"/>
      <c r="O246" s="85"/>
    </row>
    <row r="247" spans="1:15">
      <c r="A247" s="99"/>
      <c r="B247" s="99"/>
      <c r="C247" s="99"/>
      <c r="D247" s="99"/>
      <c r="E247" s="99"/>
      <c r="F247" s="100"/>
      <c r="G247" s="100"/>
      <c r="H247" s="100"/>
      <c r="I247" s="99"/>
      <c r="J247" s="99"/>
      <c r="K247" s="100"/>
      <c r="L247" s="100"/>
      <c r="M247" s="100"/>
      <c r="N247" s="99"/>
      <c r="O247" s="85"/>
    </row>
    <row r="248" spans="1:15">
      <c r="A248" s="99"/>
      <c r="B248" s="99"/>
      <c r="C248" s="99"/>
      <c r="D248" s="99"/>
      <c r="E248" s="99"/>
      <c r="F248" s="100"/>
      <c r="G248" s="100"/>
      <c r="H248" s="100"/>
      <c r="I248" s="99"/>
      <c r="J248" s="99"/>
      <c r="K248" s="100"/>
      <c r="L248" s="100"/>
      <c r="M248" s="100"/>
      <c r="N248" s="99"/>
      <c r="O248" s="85"/>
    </row>
    <row r="249" spans="1:15">
      <c r="A249" s="99"/>
      <c r="B249" s="99"/>
      <c r="C249" s="99"/>
      <c r="D249" s="99"/>
      <c r="E249" s="99"/>
      <c r="F249" s="100"/>
      <c r="G249" s="100"/>
      <c r="H249" s="100"/>
      <c r="I249" s="99"/>
      <c r="J249" s="99"/>
      <c r="K249" s="100"/>
      <c r="L249" s="100"/>
      <c r="M249" s="100"/>
      <c r="N249" s="99"/>
      <c r="O249" s="85"/>
    </row>
    <row r="250" spans="1:15">
      <c r="A250" s="99"/>
      <c r="B250" s="99"/>
      <c r="C250" s="99"/>
      <c r="D250" s="99"/>
      <c r="E250" s="99"/>
      <c r="F250" s="100"/>
      <c r="G250" s="100"/>
      <c r="H250" s="100"/>
      <c r="I250" s="99"/>
      <c r="J250" s="99"/>
      <c r="K250" s="100"/>
      <c r="L250" s="100"/>
      <c r="M250" s="100"/>
      <c r="N250" s="99"/>
      <c r="O250" s="85"/>
    </row>
    <row r="251" spans="1:15">
      <c r="A251" s="99"/>
      <c r="B251" s="99"/>
      <c r="C251" s="99"/>
      <c r="D251" s="99"/>
      <c r="E251" s="99"/>
      <c r="F251" s="100"/>
      <c r="G251" s="100"/>
      <c r="H251" s="100"/>
      <c r="I251" s="99"/>
      <c r="J251" s="99"/>
      <c r="K251" s="100"/>
      <c r="L251" s="100"/>
      <c r="M251" s="100"/>
      <c r="N251" s="99"/>
      <c r="O251" s="85"/>
    </row>
    <row r="252" spans="1:15">
      <c r="A252" s="99"/>
      <c r="B252" s="99"/>
      <c r="C252" s="99"/>
      <c r="D252" s="99"/>
      <c r="E252" s="99"/>
      <c r="F252" s="100"/>
      <c r="G252" s="100"/>
      <c r="H252" s="100"/>
      <c r="I252" s="99"/>
      <c r="J252" s="99"/>
      <c r="K252" s="100"/>
      <c r="L252" s="100"/>
      <c r="M252" s="100"/>
      <c r="N252" s="99"/>
      <c r="O252" s="85"/>
    </row>
    <row r="253" spans="1:15">
      <c r="A253" s="99"/>
      <c r="B253" s="99"/>
      <c r="C253" s="99"/>
      <c r="D253" s="99"/>
      <c r="E253" s="99"/>
      <c r="F253" s="100"/>
      <c r="G253" s="100"/>
      <c r="H253" s="100"/>
      <c r="I253" s="99"/>
      <c r="J253" s="99"/>
      <c r="K253" s="100"/>
      <c r="L253" s="100"/>
      <c r="M253" s="100"/>
      <c r="N253" s="99"/>
      <c r="O253" s="85"/>
    </row>
    <row r="254" spans="1:15">
      <c r="A254" s="99"/>
      <c r="B254" s="99"/>
      <c r="C254" s="99"/>
      <c r="D254" s="99"/>
      <c r="E254" s="99"/>
      <c r="F254" s="100"/>
      <c r="G254" s="100"/>
      <c r="H254" s="100"/>
      <c r="I254" s="99"/>
      <c r="J254" s="99"/>
      <c r="K254" s="100"/>
      <c r="L254" s="100"/>
      <c r="M254" s="100"/>
      <c r="N254" s="99"/>
      <c r="O254" s="85"/>
    </row>
    <row r="255" spans="1:15">
      <c r="A255" s="99"/>
      <c r="B255" s="99"/>
      <c r="C255" s="99"/>
      <c r="D255" s="99"/>
      <c r="E255" s="99"/>
      <c r="F255" s="100"/>
      <c r="G255" s="100"/>
      <c r="H255" s="100"/>
      <c r="I255" s="99"/>
      <c r="J255" s="99"/>
      <c r="K255" s="100"/>
      <c r="L255" s="100"/>
      <c r="M255" s="100"/>
      <c r="N255" s="99"/>
      <c r="O255" s="85"/>
    </row>
    <row r="256" spans="1:15">
      <c r="A256" s="99"/>
      <c r="B256" s="99"/>
      <c r="C256" s="99"/>
      <c r="D256" s="99"/>
      <c r="E256" s="99"/>
      <c r="F256" s="100"/>
      <c r="G256" s="100"/>
      <c r="H256" s="100"/>
      <c r="I256" s="99"/>
      <c r="J256" s="99"/>
      <c r="K256" s="100"/>
      <c r="L256" s="100"/>
      <c r="M256" s="100"/>
      <c r="N256" s="99"/>
      <c r="O256" s="85"/>
    </row>
    <row r="257" spans="1:15">
      <c r="A257" s="99"/>
      <c r="B257" s="99"/>
      <c r="C257" s="99"/>
      <c r="D257" s="99"/>
      <c r="E257" s="99"/>
      <c r="F257" s="100"/>
      <c r="G257" s="100"/>
      <c r="H257" s="100"/>
      <c r="I257" s="99"/>
      <c r="J257" s="99"/>
      <c r="K257" s="100"/>
      <c r="L257" s="100"/>
      <c r="M257" s="100"/>
      <c r="N257" s="99"/>
      <c r="O257" s="85"/>
    </row>
    <row r="258" spans="1:15">
      <c r="A258" s="99"/>
      <c r="B258" s="99"/>
      <c r="C258" s="99"/>
      <c r="D258" s="99"/>
      <c r="E258" s="99"/>
      <c r="F258" s="100"/>
      <c r="G258" s="100"/>
      <c r="H258" s="100"/>
      <c r="I258" s="99"/>
      <c r="J258" s="99"/>
      <c r="K258" s="100"/>
      <c r="L258" s="100"/>
      <c r="M258" s="100"/>
      <c r="N258" s="99"/>
      <c r="O258" s="85"/>
    </row>
    <row r="259" spans="1:15">
      <c r="A259" s="99"/>
      <c r="B259" s="99"/>
      <c r="C259" s="99"/>
      <c r="D259" s="99"/>
      <c r="E259" s="99"/>
      <c r="F259" s="100"/>
      <c r="G259" s="100"/>
      <c r="H259" s="100"/>
      <c r="I259" s="99"/>
      <c r="J259" s="99"/>
      <c r="K259" s="100"/>
      <c r="L259" s="100"/>
      <c r="M259" s="100"/>
      <c r="N259" s="99"/>
      <c r="O259" s="85"/>
    </row>
    <row r="260" spans="1:15">
      <c r="A260" s="99"/>
      <c r="B260" s="99"/>
      <c r="C260" s="99"/>
      <c r="D260" s="99"/>
      <c r="E260" s="99"/>
      <c r="F260" s="100"/>
      <c r="G260" s="100"/>
      <c r="H260" s="100"/>
      <c r="I260" s="99"/>
      <c r="J260" s="99"/>
      <c r="K260" s="100"/>
      <c r="L260" s="100"/>
      <c r="M260" s="100"/>
      <c r="N260" s="99"/>
      <c r="O260" s="85"/>
    </row>
    <row r="261" spans="1:15">
      <c r="A261" s="99"/>
      <c r="B261" s="99"/>
      <c r="C261" s="99"/>
      <c r="D261" s="99"/>
      <c r="E261" s="99"/>
      <c r="F261" s="100"/>
      <c r="G261" s="100"/>
      <c r="H261" s="100"/>
      <c r="I261" s="99"/>
      <c r="J261" s="99"/>
      <c r="K261" s="100"/>
      <c r="L261" s="100"/>
      <c r="M261" s="100"/>
      <c r="N261" s="99"/>
      <c r="O261" s="85"/>
    </row>
    <row r="262" spans="1:15">
      <c r="A262" s="99"/>
      <c r="B262" s="99"/>
      <c r="C262" s="99"/>
      <c r="D262" s="99"/>
      <c r="E262" s="99"/>
      <c r="F262" s="100"/>
      <c r="G262" s="100"/>
      <c r="H262" s="100"/>
      <c r="I262" s="99"/>
      <c r="J262" s="99"/>
      <c r="K262" s="100"/>
      <c r="L262" s="100"/>
      <c r="M262" s="100"/>
      <c r="N262" s="99"/>
      <c r="O262" s="85"/>
    </row>
    <row r="263" spans="1:15">
      <c r="A263" s="99"/>
      <c r="B263" s="99"/>
      <c r="C263" s="99"/>
      <c r="D263" s="99"/>
      <c r="E263" s="99"/>
      <c r="F263" s="100"/>
      <c r="G263" s="100"/>
      <c r="H263" s="100"/>
      <c r="I263" s="99"/>
      <c r="J263" s="99"/>
      <c r="K263" s="100"/>
      <c r="L263" s="100"/>
      <c r="M263" s="100"/>
      <c r="N263" s="99"/>
      <c r="O263" s="85"/>
    </row>
    <row r="264" spans="1:15">
      <c r="A264" s="99"/>
      <c r="B264" s="99"/>
      <c r="C264" s="99"/>
      <c r="D264" s="99"/>
      <c r="E264" s="99"/>
      <c r="F264" s="100"/>
      <c r="G264" s="100"/>
      <c r="H264" s="100"/>
      <c r="I264" s="99"/>
      <c r="J264" s="99"/>
      <c r="K264" s="100"/>
      <c r="L264" s="100"/>
      <c r="M264" s="100"/>
      <c r="N264" s="99"/>
      <c r="O264" s="85"/>
    </row>
    <row r="265" spans="1:15">
      <c r="A265" s="99"/>
      <c r="B265" s="99"/>
      <c r="C265" s="99"/>
      <c r="D265" s="99"/>
      <c r="E265" s="99"/>
      <c r="F265" s="100"/>
      <c r="G265" s="100"/>
      <c r="H265" s="100"/>
      <c r="I265" s="99"/>
      <c r="J265" s="99"/>
      <c r="K265" s="100"/>
      <c r="L265" s="100"/>
      <c r="M265" s="100"/>
      <c r="N265" s="99"/>
      <c r="O265" s="85"/>
    </row>
    <row r="266" spans="1:15">
      <c r="A266" s="99"/>
      <c r="B266" s="99"/>
      <c r="C266" s="99"/>
      <c r="D266" s="99"/>
      <c r="E266" s="99"/>
      <c r="F266" s="100"/>
      <c r="G266" s="100"/>
      <c r="H266" s="100"/>
      <c r="I266" s="99"/>
      <c r="J266" s="99"/>
      <c r="K266" s="100"/>
      <c r="L266" s="100"/>
      <c r="M266" s="100"/>
      <c r="N266" s="99"/>
      <c r="O266" s="85"/>
    </row>
    <row r="267" spans="1:15">
      <c r="A267" s="99"/>
      <c r="B267" s="99"/>
      <c r="C267" s="99"/>
      <c r="D267" s="99"/>
      <c r="E267" s="99"/>
      <c r="F267" s="100"/>
      <c r="G267" s="100"/>
      <c r="H267" s="100"/>
      <c r="I267" s="99"/>
      <c r="J267" s="99"/>
      <c r="K267" s="100"/>
      <c r="L267" s="100"/>
      <c r="M267" s="100"/>
      <c r="N267" s="99"/>
      <c r="O267" s="85"/>
    </row>
    <row r="268" spans="1:15">
      <c r="A268" s="99"/>
      <c r="B268" s="99"/>
      <c r="C268" s="99"/>
      <c r="D268" s="99"/>
      <c r="E268" s="99"/>
      <c r="F268" s="100"/>
      <c r="G268" s="100"/>
      <c r="H268" s="100"/>
      <c r="I268" s="99"/>
      <c r="J268" s="99"/>
      <c r="K268" s="100"/>
      <c r="L268" s="100"/>
      <c r="M268" s="100"/>
      <c r="N268" s="99"/>
      <c r="O268" s="85"/>
    </row>
    <row r="269" spans="1:15">
      <c r="A269" s="99"/>
      <c r="B269" s="99"/>
      <c r="C269" s="99"/>
      <c r="D269" s="99"/>
      <c r="E269" s="99"/>
      <c r="F269" s="100"/>
      <c r="G269" s="100"/>
      <c r="H269" s="100"/>
      <c r="I269" s="99"/>
      <c r="J269" s="99"/>
      <c r="K269" s="100"/>
      <c r="L269" s="100"/>
      <c r="M269" s="100"/>
      <c r="N269" s="99"/>
      <c r="O269" s="85"/>
    </row>
    <row r="270" spans="1:15">
      <c r="A270" s="99"/>
      <c r="B270" s="99"/>
      <c r="C270" s="99"/>
      <c r="D270" s="99"/>
      <c r="E270" s="99"/>
      <c r="F270" s="100"/>
      <c r="G270" s="100"/>
      <c r="H270" s="100"/>
      <c r="I270" s="99"/>
      <c r="J270" s="99"/>
      <c r="K270" s="100"/>
      <c r="L270" s="100"/>
      <c r="M270" s="100"/>
      <c r="N270" s="99"/>
      <c r="O270" s="85"/>
    </row>
    <row r="271" spans="1:15">
      <c r="A271" s="99"/>
      <c r="B271" s="99"/>
      <c r="C271" s="99"/>
      <c r="D271" s="99"/>
      <c r="E271" s="99"/>
      <c r="F271" s="100"/>
      <c r="G271" s="100"/>
      <c r="H271" s="100"/>
      <c r="I271" s="99"/>
      <c r="J271" s="99"/>
      <c r="K271" s="100"/>
      <c r="L271" s="100"/>
      <c r="M271" s="100"/>
      <c r="N271" s="99"/>
      <c r="O271" s="85"/>
    </row>
    <row r="272" spans="1:15">
      <c r="A272" s="99"/>
      <c r="B272" s="99"/>
      <c r="C272" s="99"/>
      <c r="D272" s="99"/>
      <c r="E272" s="99"/>
      <c r="F272" s="100"/>
      <c r="G272" s="100"/>
      <c r="H272" s="100"/>
      <c r="I272" s="99"/>
      <c r="J272" s="99"/>
      <c r="K272" s="100"/>
      <c r="L272" s="100"/>
      <c r="M272" s="100"/>
      <c r="N272" s="99"/>
      <c r="O272" s="85"/>
    </row>
    <row r="273" spans="1:15">
      <c r="A273" s="99"/>
      <c r="B273" s="99"/>
      <c r="C273" s="99"/>
      <c r="D273" s="99"/>
      <c r="E273" s="99"/>
      <c r="F273" s="100"/>
      <c r="G273" s="100"/>
      <c r="H273" s="100"/>
      <c r="I273" s="99"/>
      <c r="J273" s="99"/>
      <c r="K273" s="100"/>
      <c r="L273" s="100"/>
      <c r="M273" s="100"/>
      <c r="N273" s="99"/>
      <c r="O273" s="85"/>
    </row>
    <row r="274" spans="1:15">
      <c r="A274" s="99"/>
      <c r="B274" s="99"/>
      <c r="C274" s="99"/>
      <c r="D274" s="99"/>
      <c r="E274" s="99"/>
      <c r="F274" s="100"/>
      <c r="G274" s="100"/>
      <c r="H274" s="100"/>
      <c r="I274" s="99"/>
      <c r="J274" s="99"/>
      <c r="K274" s="100"/>
      <c r="L274" s="100"/>
      <c r="M274" s="100"/>
      <c r="N274" s="99"/>
      <c r="O274" s="85"/>
    </row>
    <row r="275" spans="1:15">
      <c r="A275" s="99"/>
      <c r="B275" s="99"/>
      <c r="C275" s="99"/>
      <c r="D275" s="99"/>
      <c r="E275" s="99"/>
      <c r="F275" s="100"/>
      <c r="G275" s="100"/>
      <c r="H275" s="100"/>
      <c r="I275" s="99"/>
      <c r="J275" s="99"/>
      <c r="K275" s="100"/>
      <c r="L275" s="100"/>
      <c r="M275" s="100"/>
      <c r="N275" s="99"/>
      <c r="O275" s="85"/>
    </row>
    <row r="276" spans="1:15">
      <c r="A276" s="99"/>
      <c r="B276" s="99"/>
      <c r="C276" s="99"/>
      <c r="D276" s="99"/>
      <c r="E276" s="99"/>
      <c r="F276" s="100"/>
      <c r="G276" s="100"/>
      <c r="H276" s="100"/>
      <c r="I276" s="99"/>
      <c r="J276" s="99"/>
      <c r="K276" s="100"/>
      <c r="L276" s="100"/>
      <c r="M276" s="100"/>
      <c r="N276" s="99"/>
      <c r="O276" s="85"/>
    </row>
    <row r="277" spans="1:15">
      <c r="A277" s="99"/>
      <c r="B277" s="99"/>
      <c r="C277" s="99"/>
      <c r="D277" s="99"/>
      <c r="E277" s="99"/>
      <c r="F277" s="100"/>
      <c r="G277" s="100"/>
      <c r="H277" s="100"/>
      <c r="I277" s="99"/>
      <c r="J277" s="99"/>
      <c r="K277" s="100"/>
      <c r="L277" s="100"/>
      <c r="M277" s="100"/>
      <c r="N277" s="99"/>
      <c r="O277" s="85"/>
    </row>
    <row r="278" spans="1:15">
      <c r="A278" s="99"/>
      <c r="B278" s="99"/>
      <c r="C278" s="99"/>
      <c r="D278" s="99"/>
      <c r="E278" s="99"/>
      <c r="F278" s="100"/>
      <c r="G278" s="100"/>
      <c r="H278" s="100"/>
      <c r="I278" s="99"/>
      <c r="J278" s="99"/>
      <c r="K278" s="100"/>
      <c r="L278" s="100"/>
      <c r="M278" s="100"/>
      <c r="N278" s="99"/>
      <c r="O278" s="85"/>
    </row>
    <row r="279" spans="1:15">
      <c r="A279" s="99"/>
      <c r="B279" s="99"/>
      <c r="C279" s="99"/>
      <c r="D279" s="99"/>
      <c r="E279" s="99"/>
      <c r="F279" s="100"/>
      <c r="G279" s="100"/>
      <c r="H279" s="100"/>
      <c r="I279" s="99"/>
      <c r="J279" s="99"/>
      <c r="K279" s="100"/>
      <c r="L279" s="100"/>
      <c r="M279" s="100"/>
      <c r="N279" s="99"/>
      <c r="O279" s="85"/>
    </row>
    <row r="280" spans="1:15">
      <c r="A280" s="99"/>
      <c r="B280" s="99"/>
      <c r="C280" s="99"/>
      <c r="D280" s="99"/>
      <c r="E280" s="99"/>
      <c r="F280" s="100"/>
      <c r="G280" s="100"/>
      <c r="H280" s="100"/>
      <c r="I280" s="99"/>
      <c r="J280" s="99"/>
      <c r="K280" s="100"/>
      <c r="L280" s="100"/>
      <c r="M280" s="100"/>
      <c r="N280" s="99"/>
      <c r="O280" s="85"/>
    </row>
    <row r="281" spans="1:15">
      <c r="A281" s="99"/>
      <c r="B281" s="99"/>
      <c r="C281" s="99"/>
      <c r="D281" s="99"/>
      <c r="E281" s="99"/>
      <c r="F281" s="100"/>
      <c r="G281" s="100"/>
      <c r="H281" s="100"/>
      <c r="I281" s="99"/>
      <c r="J281" s="99"/>
      <c r="K281" s="100"/>
      <c r="L281" s="100"/>
      <c r="M281" s="100"/>
      <c r="N281" s="99"/>
      <c r="O281" s="85"/>
    </row>
    <row r="282" spans="1:15">
      <c r="A282" s="99"/>
      <c r="B282" s="99"/>
      <c r="C282" s="99"/>
      <c r="D282" s="99"/>
      <c r="E282" s="99"/>
      <c r="F282" s="100"/>
      <c r="G282" s="100"/>
      <c r="H282" s="100"/>
      <c r="I282" s="99"/>
      <c r="J282" s="99"/>
      <c r="K282" s="100"/>
      <c r="L282" s="100"/>
      <c r="M282" s="100"/>
      <c r="N282" s="99"/>
      <c r="O282" s="85"/>
    </row>
    <row r="283" spans="1:15">
      <c r="A283" s="99"/>
      <c r="B283" s="99"/>
      <c r="C283" s="99"/>
      <c r="D283" s="99"/>
      <c r="E283" s="99"/>
      <c r="F283" s="100"/>
      <c r="G283" s="100"/>
      <c r="H283" s="100"/>
      <c r="I283" s="99"/>
      <c r="J283" s="99"/>
      <c r="K283" s="100"/>
      <c r="L283" s="100"/>
      <c r="M283" s="100"/>
      <c r="N283" s="99"/>
      <c r="O283" s="85"/>
    </row>
    <row r="284" spans="1:15">
      <c r="A284" s="99"/>
      <c r="B284" s="99"/>
      <c r="C284" s="99"/>
      <c r="D284" s="99"/>
      <c r="E284" s="99"/>
      <c r="F284" s="100"/>
      <c r="G284" s="100"/>
      <c r="H284" s="100"/>
      <c r="I284" s="99"/>
      <c r="J284" s="99"/>
      <c r="K284" s="100"/>
      <c r="L284" s="100"/>
      <c r="M284" s="100"/>
      <c r="N284" s="99"/>
      <c r="O284" s="85"/>
    </row>
    <row r="285" spans="1:15">
      <c r="A285" s="99"/>
      <c r="B285" s="99"/>
      <c r="C285" s="99"/>
      <c r="D285" s="99"/>
      <c r="E285" s="99"/>
      <c r="F285" s="100"/>
      <c r="G285" s="100"/>
      <c r="H285" s="100"/>
      <c r="I285" s="99"/>
      <c r="J285" s="99"/>
      <c r="K285" s="100"/>
      <c r="L285" s="100"/>
      <c r="M285" s="100"/>
      <c r="N285" s="99"/>
      <c r="O285" s="85"/>
    </row>
    <row r="286" spans="1:15">
      <c r="A286" s="99"/>
      <c r="B286" s="99"/>
      <c r="C286" s="99"/>
      <c r="D286" s="99"/>
      <c r="E286" s="99"/>
      <c r="F286" s="100"/>
      <c r="G286" s="100"/>
      <c r="H286" s="100"/>
      <c r="I286" s="99"/>
      <c r="J286" s="99"/>
      <c r="K286" s="100"/>
      <c r="L286" s="100"/>
      <c r="M286" s="100"/>
      <c r="N286" s="99"/>
      <c r="O286" s="85"/>
    </row>
    <row r="287" spans="1:15">
      <c r="A287" s="99"/>
      <c r="B287" s="99"/>
      <c r="C287" s="99"/>
      <c r="D287" s="99"/>
      <c r="E287" s="99"/>
      <c r="F287" s="100"/>
      <c r="G287" s="100"/>
      <c r="H287" s="100"/>
      <c r="I287" s="99"/>
      <c r="J287" s="99"/>
      <c r="K287" s="100"/>
      <c r="L287" s="100"/>
      <c r="M287" s="100"/>
      <c r="N287" s="99"/>
      <c r="O287" s="85"/>
    </row>
    <row r="288" spans="1:15">
      <c r="A288" s="99"/>
      <c r="B288" s="99"/>
      <c r="C288" s="99"/>
      <c r="D288" s="99"/>
      <c r="E288" s="99"/>
      <c r="F288" s="100"/>
      <c r="G288" s="100"/>
      <c r="H288" s="100"/>
      <c r="I288" s="99"/>
      <c r="J288" s="99"/>
      <c r="K288" s="100"/>
      <c r="L288" s="100"/>
      <c r="M288" s="100"/>
      <c r="N288" s="99"/>
      <c r="O288" s="85"/>
    </row>
    <row r="289" spans="1:15">
      <c r="A289" s="99"/>
      <c r="B289" s="99"/>
      <c r="C289" s="99"/>
      <c r="D289" s="99"/>
      <c r="E289" s="99"/>
      <c r="F289" s="100"/>
      <c r="G289" s="100"/>
      <c r="H289" s="100"/>
      <c r="I289" s="99"/>
      <c r="J289" s="99"/>
      <c r="K289" s="100"/>
      <c r="L289" s="100"/>
      <c r="M289" s="100"/>
      <c r="N289" s="99"/>
      <c r="O289" s="85"/>
    </row>
    <row r="290" spans="1:15">
      <c r="A290" s="99"/>
      <c r="B290" s="99"/>
      <c r="C290" s="99"/>
      <c r="D290" s="99"/>
      <c r="E290" s="99"/>
      <c r="F290" s="100"/>
      <c r="G290" s="100"/>
      <c r="H290" s="100"/>
      <c r="I290" s="99"/>
      <c r="J290" s="99"/>
      <c r="K290" s="100"/>
      <c r="L290" s="100"/>
      <c r="M290" s="100"/>
      <c r="N290" s="99"/>
      <c r="O290" s="85"/>
    </row>
    <row r="291" spans="1:15">
      <c r="A291" s="99"/>
      <c r="B291" s="99"/>
      <c r="C291" s="99"/>
      <c r="D291" s="99"/>
      <c r="E291" s="99"/>
      <c r="F291" s="100"/>
      <c r="G291" s="100"/>
      <c r="H291" s="100"/>
      <c r="I291" s="99"/>
      <c r="J291" s="99"/>
      <c r="K291" s="100"/>
      <c r="L291" s="100"/>
      <c r="M291" s="100"/>
      <c r="N291" s="99"/>
      <c r="O291" s="85"/>
    </row>
    <row r="292" spans="1:15">
      <c r="A292" s="99"/>
      <c r="B292" s="99"/>
      <c r="C292" s="99"/>
      <c r="D292" s="99"/>
      <c r="E292" s="99"/>
      <c r="F292" s="100"/>
      <c r="G292" s="100"/>
      <c r="H292" s="100"/>
      <c r="I292" s="99"/>
      <c r="J292" s="99"/>
      <c r="K292" s="100"/>
      <c r="L292" s="100"/>
      <c r="M292" s="100"/>
      <c r="N292" s="99"/>
      <c r="O292" s="85"/>
    </row>
    <row r="293" spans="1:15">
      <c r="A293" s="99"/>
      <c r="B293" s="99"/>
      <c r="C293" s="99"/>
      <c r="D293" s="99"/>
      <c r="E293" s="99"/>
      <c r="F293" s="100"/>
      <c r="G293" s="100"/>
      <c r="H293" s="100"/>
      <c r="I293" s="99"/>
      <c r="J293" s="99"/>
      <c r="K293" s="100"/>
      <c r="L293" s="100"/>
      <c r="M293" s="100"/>
      <c r="N293" s="99"/>
      <c r="O293" s="85"/>
    </row>
    <row r="294" spans="1:15">
      <c r="A294" s="99"/>
      <c r="B294" s="99"/>
      <c r="C294" s="99"/>
      <c r="D294" s="99"/>
      <c r="E294" s="99"/>
      <c r="F294" s="100"/>
      <c r="G294" s="100"/>
      <c r="H294" s="100"/>
      <c r="I294" s="99"/>
      <c r="J294" s="99"/>
      <c r="K294" s="100"/>
      <c r="L294" s="100"/>
      <c r="M294" s="100"/>
      <c r="N294" s="99"/>
      <c r="O294" s="85"/>
    </row>
    <row r="295" spans="1:15">
      <c r="A295" s="99"/>
      <c r="B295" s="99"/>
      <c r="C295" s="99"/>
      <c r="D295" s="99"/>
      <c r="E295" s="99"/>
      <c r="F295" s="100"/>
      <c r="G295" s="100"/>
      <c r="H295" s="100"/>
      <c r="I295" s="99"/>
      <c r="J295" s="99"/>
      <c r="K295" s="100"/>
      <c r="L295" s="100"/>
      <c r="M295" s="100"/>
      <c r="N295" s="99"/>
      <c r="O295" s="85"/>
    </row>
    <row r="296" spans="1:15">
      <c r="A296" s="99"/>
      <c r="B296" s="99"/>
      <c r="C296" s="99"/>
      <c r="D296" s="99"/>
      <c r="E296" s="99"/>
      <c r="F296" s="100"/>
      <c r="G296" s="100"/>
      <c r="H296" s="100"/>
      <c r="I296" s="99"/>
      <c r="J296" s="99"/>
      <c r="K296" s="100"/>
      <c r="L296" s="100"/>
      <c r="M296" s="100"/>
      <c r="N296" s="99"/>
      <c r="O296" s="85"/>
    </row>
    <row r="297" spans="1:15">
      <c r="A297" s="99"/>
      <c r="B297" s="99"/>
      <c r="C297" s="99"/>
      <c r="D297" s="99"/>
      <c r="E297" s="99"/>
      <c r="F297" s="100"/>
      <c r="G297" s="100"/>
      <c r="H297" s="100"/>
      <c r="I297" s="99"/>
      <c r="J297" s="99"/>
      <c r="K297" s="100"/>
      <c r="L297" s="100"/>
      <c r="M297" s="100"/>
      <c r="N297" s="99"/>
      <c r="O297" s="85"/>
    </row>
    <row r="298" spans="1:15">
      <c r="A298" s="99"/>
      <c r="B298" s="99"/>
      <c r="C298" s="99"/>
      <c r="D298" s="99"/>
      <c r="E298" s="99"/>
      <c r="F298" s="100"/>
      <c r="G298" s="100"/>
      <c r="H298" s="100"/>
      <c r="I298" s="99"/>
      <c r="J298" s="99"/>
      <c r="K298" s="100"/>
      <c r="L298" s="100"/>
      <c r="M298" s="100"/>
      <c r="N298" s="99"/>
      <c r="O298" s="85"/>
    </row>
    <row r="299" spans="1:15">
      <c r="A299" s="99"/>
      <c r="B299" s="99"/>
      <c r="C299" s="99"/>
      <c r="D299" s="99"/>
      <c r="E299" s="99"/>
      <c r="F299" s="100"/>
      <c r="G299" s="100"/>
      <c r="H299" s="100"/>
      <c r="I299" s="99"/>
      <c r="J299" s="99"/>
      <c r="K299" s="100"/>
      <c r="L299" s="100"/>
      <c r="M299" s="100"/>
      <c r="N299" s="99"/>
      <c r="O299" s="85"/>
    </row>
    <row r="300" spans="1:15">
      <c r="A300" s="99"/>
      <c r="B300" s="99"/>
      <c r="C300" s="99"/>
      <c r="D300" s="99"/>
      <c r="E300" s="99"/>
      <c r="F300" s="100"/>
      <c r="G300" s="100"/>
      <c r="H300" s="100"/>
      <c r="I300" s="99"/>
      <c r="J300" s="99"/>
      <c r="K300" s="100"/>
      <c r="L300" s="100"/>
      <c r="M300" s="100"/>
      <c r="N300" s="99"/>
      <c r="O300" s="85"/>
    </row>
    <row r="301" spans="1:15">
      <c r="A301" s="99"/>
      <c r="B301" s="99"/>
      <c r="C301" s="99"/>
      <c r="D301" s="99"/>
      <c r="E301" s="99"/>
      <c r="F301" s="100"/>
      <c r="G301" s="100"/>
      <c r="H301" s="100"/>
      <c r="I301" s="99"/>
      <c r="J301" s="99"/>
      <c r="K301" s="100"/>
      <c r="L301" s="100"/>
      <c r="M301" s="100"/>
      <c r="N301" s="99"/>
      <c r="O301" s="85"/>
    </row>
    <row r="302" spans="1:15">
      <c r="A302" s="99"/>
      <c r="B302" s="99"/>
      <c r="C302" s="99"/>
      <c r="D302" s="99"/>
      <c r="E302" s="99"/>
      <c r="F302" s="100"/>
      <c r="G302" s="100"/>
      <c r="H302" s="100"/>
      <c r="I302" s="99"/>
      <c r="J302" s="99"/>
      <c r="K302" s="100"/>
      <c r="L302" s="100"/>
      <c r="M302" s="100"/>
      <c r="N302" s="99"/>
      <c r="O302" s="85"/>
    </row>
    <row r="303" spans="1:15">
      <c r="A303" s="99"/>
      <c r="B303" s="99"/>
      <c r="C303" s="99"/>
      <c r="D303" s="99"/>
      <c r="E303" s="99"/>
      <c r="F303" s="100"/>
      <c r="G303" s="100"/>
      <c r="H303" s="100"/>
      <c r="I303" s="99"/>
      <c r="J303" s="99"/>
      <c r="K303" s="100"/>
      <c r="L303" s="100"/>
      <c r="M303" s="100"/>
      <c r="N303" s="99"/>
      <c r="O303" s="85"/>
    </row>
    <row r="304" spans="1:15">
      <c r="A304" s="99"/>
      <c r="B304" s="99"/>
      <c r="C304" s="99"/>
      <c r="D304" s="99"/>
      <c r="E304" s="99"/>
      <c r="F304" s="100"/>
      <c r="G304" s="100"/>
      <c r="H304" s="100"/>
      <c r="I304" s="99"/>
      <c r="J304" s="99"/>
      <c r="K304" s="100"/>
      <c r="L304" s="100"/>
      <c r="M304" s="100"/>
      <c r="N304" s="99"/>
      <c r="O304" s="85"/>
    </row>
    <row r="305" spans="1:15">
      <c r="A305" s="99"/>
      <c r="B305" s="99"/>
      <c r="C305" s="99"/>
      <c r="D305" s="99"/>
      <c r="E305" s="99"/>
      <c r="F305" s="100"/>
      <c r="G305" s="100"/>
      <c r="H305" s="100"/>
      <c r="I305" s="99"/>
      <c r="J305" s="99"/>
      <c r="K305" s="100"/>
      <c r="L305" s="100"/>
      <c r="M305" s="100"/>
      <c r="N305" s="99"/>
      <c r="O305" s="85"/>
    </row>
    <row r="306" spans="1:15">
      <c r="A306" s="99"/>
      <c r="B306" s="99"/>
      <c r="C306" s="99"/>
      <c r="D306" s="99"/>
      <c r="E306" s="99"/>
      <c r="F306" s="100"/>
      <c r="G306" s="100"/>
      <c r="H306" s="100"/>
      <c r="I306" s="99"/>
      <c r="J306" s="99"/>
      <c r="K306" s="100"/>
      <c r="L306" s="100"/>
      <c r="M306" s="100"/>
      <c r="N306" s="99"/>
      <c r="O306" s="85"/>
    </row>
    <row r="307" spans="1:15">
      <c r="A307" s="99"/>
      <c r="B307" s="99"/>
      <c r="C307" s="99"/>
      <c r="D307" s="99"/>
      <c r="E307" s="99"/>
      <c r="F307" s="100"/>
      <c r="G307" s="100"/>
      <c r="H307" s="100"/>
      <c r="I307" s="99"/>
      <c r="J307" s="99"/>
      <c r="K307" s="100"/>
      <c r="L307" s="100"/>
      <c r="M307" s="100"/>
      <c r="N307" s="99"/>
      <c r="O307" s="85"/>
    </row>
    <row r="308" spans="1:15">
      <c r="A308" s="99"/>
      <c r="B308" s="99"/>
      <c r="C308" s="99"/>
      <c r="D308" s="99"/>
      <c r="E308" s="99"/>
      <c r="F308" s="100"/>
      <c r="G308" s="100"/>
      <c r="H308" s="100"/>
      <c r="I308" s="99"/>
      <c r="J308" s="99"/>
      <c r="K308" s="100"/>
      <c r="L308" s="100"/>
      <c r="M308" s="100"/>
      <c r="N308" s="99"/>
      <c r="O308" s="85"/>
    </row>
    <row r="309" spans="1:15">
      <c r="A309" s="99"/>
      <c r="B309" s="99"/>
      <c r="C309" s="99"/>
      <c r="D309" s="99"/>
      <c r="E309" s="99"/>
      <c r="F309" s="100"/>
      <c r="G309" s="100"/>
      <c r="H309" s="100"/>
      <c r="I309" s="99"/>
      <c r="J309" s="99"/>
      <c r="K309" s="100"/>
      <c r="L309" s="100"/>
      <c r="M309" s="100"/>
      <c r="N309" s="99"/>
      <c r="O309" s="85"/>
    </row>
    <row r="310" spans="1:15">
      <c r="A310" s="99"/>
      <c r="B310" s="99"/>
      <c r="C310" s="99"/>
      <c r="D310" s="99"/>
      <c r="E310" s="99"/>
      <c r="F310" s="100"/>
      <c r="G310" s="100"/>
      <c r="H310" s="100"/>
      <c r="I310" s="99"/>
      <c r="J310" s="99"/>
      <c r="K310" s="100"/>
      <c r="L310" s="100"/>
      <c r="M310" s="100"/>
      <c r="N310" s="99"/>
      <c r="O310" s="85"/>
    </row>
    <row r="311" spans="1:15">
      <c r="A311" s="99"/>
      <c r="B311" s="99"/>
      <c r="C311" s="99"/>
      <c r="D311" s="99"/>
      <c r="E311" s="99"/>
      <c r="F311" s="100"/>
      <c r="G311" s="100"/>
      <c r="H311" s="100"/>
      <c r="I311" s="99"/>
      <c r="J311" s="99"/>
      <c r="K311" s="100"/>
      <c r="L311" s="100"/>
      <c r="M311" s="100"/>
      <c r="N311" s="99"/>
      <c r="O311" s="85"/>
    </row>
    <row r="312" spans="1:15">
      <c r="A312" s="99"/>
      <c r="B312" s="99"/>
      <c r="C312" s="99"/>
      <c r="D312" s="99"/>
      <c r="E312" s="99"/>
      <c r="F312" s="100"/>
      <c r="G312" s="100"/>
      <c r="H312" s="100"/>
      <c r="I312" s="99"/>
      <c r="J312" s="99"/>
      <c r="K312" s="100"/>
      <c r="L312" s="100"/>
      <c r="M312" s="100"/>
      <c r="N312" s="99"/>
      <c r="O312" s="85"/>
    </row>
    <row r="313" spans="1:15">
      <c r="A313" s="99"/>
      <c r="B313" s="99"/>
      <c r="C313" s="99"/>
      <c r="D313" s="99"/>
      <c r="E313" s="99"/>
      <c r="F313" s="100"/>
      <c r="G313" s="100"/>
      <c r="H313" s="100"/>
      <c r="I313" s="99"/>
      <c r="J313" s="99"/>
      <c r="K313" s="100"/>
      <c r="L313" s="100"/>
      <c r="M313" s="100"/>
      <c r="N313" s="99"/>
      <c r="O313" s="85"/>
    </row>
    <row r="314" spans="1:15">
      <c r="A314" s="99"/>
      <c r="B314" s="99"/>
      <c r="C314" s="99"/>
      <c r="D314" s="99"/>
      <c r="E314" s="99"/>
      <c r="F314" s="100"/>
      <c r="G314" s="100"/>
      <c r="H314" s="100"/>
      <c r="I314" s="99"/>
      <c r="J314" s="99"/>
      <c r="K314" s="100"/>
      <c r="L314" s="100"/>
      <c r="M314" s="100"/>
      <c r="N314" s="99"/>
      <c r="O314" s="85"/>
    </row>
    <row r="315" spans="1:15">
      <c r="A315" s="99"/>
      <c r="B315" s="99"/>
      <c r="C315" s="99"/>
      <c r="D315" s="99"/>
      <c r="E315" s="99"/>
      <c r="F315" s="100"/>
      <c r="G315" s="100"/>
      <c r="H315" s="100"/>
      <c r="I315" s="99"/>
      <c r="J315" s="99"/>
      <c r="K315" s="100"/>
      <c r="L315" s="100"/>
      <c r="M315" s="100"/>
      <c r="N315" s="99"/>
      <c r="O315" s="85"/>
    </row>
    <row r="316" spans="1:15">
      <c r="A316" s="99"/>
      <c r="B316" s="99"/>
      <c r="C316" s="99"/>
      <c r="D316" s="99"/>
      <c r="E316" s="99"/>
      <c r="F316" s="100"/>
      <c r="G316" s="100"/>
      <c r="H316" s="100"/>
      <c r="I316" s="99"/>
      <c r="J316" s="99"/>
      <c r="K316" s="100"/>
      <c r="L316" s="100"/>
      <c r="M316" s="100"/>
      <c r="N316" s="99"/>
      <c r="O316" s="85"/>
    </row>
    <row r="317" spans="1:15">
      <c r="A317" s="99"/>
      <c r="B317" s="99"/>
      <c r="C317" s="99"/>
      <c r="D317" s="99"/>
      <c r="E317" s="99"/>
      <c r="F317" s="100"/>
      <c r="G317" s="100"/>
      <c r="H317" s="100"/>
      <c r="I317" s="99"/>
      <c r="J317" s="99"/>
      <c r="K317" s="100"/>
      <c r="L317" s="100"/>
      <c r="M317" s="100"/>
      <c r="N317" s="99"/>
      <c r="O317" s="85"/>
    </row>
    <row r="318" spans="1:15">
      <c r="A318" s="99"/>
      <c r="B318" s="99"/>
      <c r="C318" s="99"/>
      <c r="D318" s="99"/>
      <c r="E318" s="99"/>
      <c r="F318" s="100"/>
      <c r="G318" s="100"/>
      <c r="H318" s="100"/>
      <c r="I318" s="99"/>
      <c r="J318" s="99"/>
      <c r="K318" s="100"/>
      <c r="L318" s="100"/>
      <c r="M318" s="100"/>
      <c r="N318" s="99"/>
      <c r="O318" s="85"/>
    </row>
    <row r="319" spans="1:15">
      <c r="A319" s="99"/>
      <c r="B319" s="99"/>
      <c r="C319" s="99"/>
      <c r="D319" s="99"/>
      <c r="E319" s="99"/>
      <c r="F319" s="100"/>
      <c r="G319" s="100"/>
      <c r="H319" s="100"/>
      <c r="I319" s="99"/>
      <c r="J319" s="99"/>
      <c r="K319" s="100"/>
      <c r="L319" s="100"/>
      <c r="M319" s="100"/>
      <c r="N319" s="99"/>
      <c r="O319" s="85"/>
    </row>
    <row r="320" spans="1:15">
      <c r="A320" s="99"/>
      <c r="B320" s="99"/>
      <c r="C320" s="99"/>
      <c r="D320" s="99"/>
      <c r="E320" s="99"/>
      <c r="F320" s="100"/>
      <c r="G320" s="100"/>
      <c r="H320" s="100"/>
      <c r="I320" s="99"/>
      <c r="J320" s="99"/>
      <c r="K320" s="100"/>
      <c r="L320" s="100"/>
      <c r="M320" s="100"/>
      <c r="N320" s="99"/>
      <c r="O320" s="85"/>
    </row>
    <row r="321" spans="1:15">
      <c r="A321" s="99"/>
      <c r="B321" s="99"/>
      <c r="C321" s="99"/>
      <c r="D321" s="99"/>
      <c r="E321" s="99"/>
      <c r="F321" s="100"/>
      <c r="G321" s="100"/>
      <c r="H321" s="100"/>
      <c r="I321" s="99"/>
      <c r="J321" s="99"/>
      <c r="K321" s="100"/>
      <c r="L321" s="100"/>
      <c r="M321" s="100"/>
      <c r="N321" s="99"/>
      <c r="O321" s="85"/>
    </row>
    <row r="322" spans="1:15">
      <c r="A322" s="99"/>
      <c r="B322" s="99"/>
      <c r="C322" s="99"/>
      <c r="D322" s="99"/>
      <c r="E322" s="99"/>
      <c r="F322" s="100"/>
      <c r="G322" s="100"/>
      <c r="H322" s="100"/>
      <c r="I322" s="99"/>
      <c r="J322" s="99"/>
      <c r="K322" s="100"/>
      <c r="L322" s="100"/>
      <c r="M322" s="100"/>
      <c r="N322" s="99"/>
      <c r="O322" s="85"/>
    </row>
    <row r="323" spans="1:15">
      <c r="A323" s="99"/>
      <c r="B323" s="99"/>
      <c r="C323" s="99"/>
      <c r="D323" s="99"/>
      <c r="E323" s="99"/>
      <c r="F323" s="100"/>
      <c r="G323" s="100"/>
      <c r="H323" s="100"/>
      <c r="I323" s="99"/>
      <c r="J323" s="99"/>
      <c r="K323" s="100"/>
      <c r="L323" s="100"/>
      <c r="M323" s="100"/>
      <c r="N323" s="99"/>
      <c r="O323" s="85"/>
    </row>
    <row r="324" spans="1:15">
      <c r="A324" s="99"/>
      <c r="B324" s="99"/>
      <c r="C324" s="99"/>
      <c r="D324" s="99"/>
      <c r="E324" s="99"/>
      <c r="F324" s="100"/>
      <c r="G324" s="100"/>
      <c r="H324" s="100"/>
      <c r="I324" s="99"/>
      <c r="J324" s="99"/>
      <c r="K324" s="100"/>
      <c r="L324" s="100"/>
      <c r="M324" s="100"/>
      <c r="N324" s="99"/>
      <c r="O324" s="85"/>
    </row>
    <row r="325" spans="1:15">
      <c r="A325" s="99"/>
      <c r="B325" s="99"/>
      <c r="C325" s="99"/>
      <c r="D325" s="99"/>
      <c r="E325" s="99"/>
      <c r="F325" s="100"/>
      <c r="G325" s="100"/>
      <c r="H325" s="100"/>
      <c r="I325" s="99"/>
      <c r="J325" s="99"/>
      <c r="K325" s="100"/>
      <c r="L325" s="100"/>
      <c r="M325" s="100"/>
      <c r="N325" s="99"/>
      <c r="O325" s="85"/>
    </row>
    <row r="326" spans="1:15">
      <c r="A326" s="99"/>
      <c r="B326" s="99"/>
      <c r="C326" s="99"/>
      <c r="D326" s="99"/>
      <c r="E326" s="99"/>
      <c r="F326" s="100"/>
      <c r="G326" s="100"/>
      <c r="H326" s="100"/>
      <c r="I326" s="99"/>
      <c r="J326" s="99"/>
      <c r="K326" s="100"/>
      <c r="L326" s="100"/>
      <c r="M326" s="100"/>
      <c r="N326" s="99"/>
      <c r="O326" s="85"/>
    </row>
    <row r="327" spans="1:15">
      <c r="A327" s="99"/>
      <c r="B327" s="99"/>
      <c r="C327" s="99"/>
      <c r="D327" s="99"/>
      <c r="E327" s="99"/>
      <c r="F327" s="100"/>
      <c r="G327" s="100"/>
      <c r="H327" s="100"/>
      <c r="I327" s="99"/>
      <c r="J327" s="99"/>
      <c r="K327" s="100"/>
      <c r="L327" s="100"/>
      <c r="M327" s="100"/>
      <c r="N327" s="99"/>
      <c r="O327" s="85"/>
    </row>
    <row r="328" spans="1:15">
      <c r="A328" s="99"/>
      <c r="B328" s="99"/>
      <c r="C328" s="99"/>
      <c r="D328" s="99"/>
      <c r="E328" s="99"/>
      <c r="F328" s="100"/>
      <c r="G328" s="100"/>
      <c r="H328" s="100"/>
      <c r="I328" s="99"/>
      <c r="J328" s="99"/>
      <c r="K328" s="100"/>
      <c r="L328" s="100"/>
      <c r="M328" s="100"/>
      <c r="N328" s="99"/>
      <c r="O328" s="85"/>
    </row>
    <row r="329" spans="1:15">
      <c r="A329" s="99"/>
      <c r="B329" s="99"/>
      <c r="C329" s="99"/>
      <c r="D329" s="99"/>
      <c r="E329" s="99"/>
      <c r="F329" s="100"/>
      <c r="G329" s="100"/>
      <c r="H329" s="100"/>
      <c r="I329" s="99"/>
      <c r="J329" s="99"/>
      <c r="K329" s="100"/>
      <c r="L329" s="100"/>
      <c r="M329" s="100"/>
      <c r="N329" s="99"/>
      <c r="O329" s="85"/>
    </row>
    <row r="330" spans="1:15">
      <c r="A330" s="99"/>
      <c r="B330" s="99"/>
      <c r="C330" s="99"/>
      <c r="D330" s="99"/>
      <c r="E330" s="99"/>
      <c r="F330" s="100"/>
      <c r="G330" s="100"/>
      <c r="H330" s="100"/>
      <c r="I330" s="99"/>
      <c r="J330" s="99"/>
      <c r="K330" s="100"/>
      <c r="L330" s="100"/>
      <c r="M330" s="100"/>
      <c r="N330" s="99"/>
      <c r="O330" s="85"/>
    </row>
    <row r="331" spans="1:15">
      <c r="A331" s="99"/>
      <c r="B331" s="99"/>
      <c r="C331" s="99"/>
      <c r="D331" s="99"/>
      <c r="E331" s="99"/>
      <c r="F331" s="100"/>
      <c r="G331" s="100"/>
      <c r="H331" s="100"/>
      <c r="I331" s="99"/>
      <c r="J331" s="99"/>
      <c r="K331" s="100"/>
      <c r="L331" s="100"/>
      <c r="M331" s="100"/>
      <c r="N331" s="99"/>
      <c r="O331" s="85"/>
    </row>
    <row r="332" spans="1:15">
      <c r="A332" s="99"/>
      <c r="B332" s="99"/>
      <c r="C332" s="99"/>
      <c r="D332" s="99"/>
      <c r="E332" s="99"/>
      <c r="F332" s="100"/>
      <c r="G332" s="100"/>
      <c r="H332" s="100"/>
      <c r="I332" s="99"/>
      <c r="J332" s="99"/>
      <c r="K332" s="100"/>
      <c r="L332" s="100"/>
      <c r="M332" s="100"/>
      <c r="N332" s="99"/>
      <c r="O332" s="85"/>
    </row>
    <row r="333" spans="1:15">
      <c r="A333" s="99"/>
      <c r="B333" s="99"/>
      <c r="C333" s="99"/>
      <c r="D333" s="99"/>
      <c r="E333" s="99"/>
      <c r="F333" s="100"/>
      <c r="G333" s="100"/>
      <c r="H333" s="100"/>
      <c r="I333" s="99"/>
      <c r="J333" s="99"/>
      <c r="K333" s="100"/>
      <c r="L333" s="100"/>
      <c r="M333" s="100"/>
      <c r="N333" s="99"/>
      <c r="O333" s="85"/>
    </row>
    <row r="334" spans="1:15">
      <c r="A334" s="99"/>
      <c r="B334" s="99"/>
      <c r="C334" s="99"/>
      <c r="D334" s="99"/>
      <c r="E334" s="99"/>
      <c r="F334" s="100"/>
      <c r="G334" s="100"/>
      <c r="H334" s="100"/>
      <c r="I334" s="99"/>
      <c r="J334" s="99"/>
      <c r="K334" s="100"/>
      <c r="L334" s="100"/>
      <c r="M334" s="100"/>
      <c r="N334" s="99"/>
      <c r="O334" s="85"/>
    </row>
    <row r="335" spans="1:15">
      <c r="A335" s="99"/>
      <c r="B335" s="99"/>
      <c r="C335" s="99"/>
      <c r="D335" s="99"/>
      <c r="E335" s="99"/>
      <c r="F335" s="100"/>
      <c r="G335" s="100"/>
      <c r="H335" s="100"/>
      <c r="I335" s="99"/>
      <c r="J335" s="99"/>
      <c r="K335" s="100"/>
      <c r="L335" s="100"/>
      <c r="M335" s="100"/>
      <c r="N335" s="99"/>
      <c r="O335" s="85"/>
    </row>
    <row r="336" spans="1:15">
      <c r="A336" s="99"/>
      <c r="B336" s="99"/>
      <c r="C336" s="99"/>
      <c r="D336" s="99"/>
      <c r="E336" s="99"/>
      <c r="F336" s="100"/>
      <c r="G336" s="100"/>
      <c r="H336" s="100"/>
      <c r="I336" s="99"/>
      <c r="J336" s="99"/>
      <c r="K336" s="100"/>
      <c r="L336" s="100"/>
      <c r="M336" s="100"/>
      <c r="N336" s="99"/>
      <c r="O336" s="85"/>
    </row>
    <row r="337" spans="1:15">
      <c r="A337" s="99"/>
      <c r="B337" s="99"/>
      <c r="C337" s="99"/>
      <c r="D337" s="99"/>
      <c r="E337" s="99"/>
      <c r="F337" s="100"/>
      <c r="G337" s="100"/>
      <c r="H337" s="100"/>
      <c r="I337" s="99"/>
      <c r="J337" s="99"/>
      <c r="K337" s="100"/>
      <c r="L337" s="100"/>
      <c r="M337" s="100"/>
      <c r="N337" s="99"/>
      <c r="O337" s="85"/>
    </row>
    <row r="338" spans="1:15">
      <c r="A338" s="99"/>
      <c r="B338" s="99"/>
      <c r="C338" s="99"/>
      <c r="D338" s="99"/>
      <c r="E338" s="99"/>
      <c r="F338" s="100"/>
      <c r="G338" s="100"/>
      <c r="H338" s="100"/>
      <c r="I338" s="99"/>
      <c r="J338" s="99"/>
      <c r="K338" s="100"/>
      <c r="L338" s="100"/>
      <c r="M338" s="100"/>
      <c r="N338" s="99"/>
      <c r="O338" s="85"/>
    </row>
    <row r="339" spans="1:15">
      <c r="A339" s="99"/>
      <c r="B339" s="99"/>
      <c r="C339" s="99"/>
      <c r="D339" s="99"/>
      <c r="E339" s="99"/>
      <c r="F339" s="100"/>
      <c r="G339" s="100"/>
      <c r="H339" s="100"/>
      <c r="I339" s="99"/>
      <c r="J339" s="99"/>
      <c r="K339" s="100"/>
      <c r="L339" s="100"/>
      <c r="M339" s="100"/>
      <c r="N339" s="99"/>
      <c r="O339" s="85"/>
    </row>
    <row r="340" spans="1:15">
      <c r="A340" s="99"/>
      <c r="B340" s="99"/>
      <c r="C340" s="99"/>
      <c r="D340" s="99"/>
      <c r="E340" s="99"/>
      <c r="F340" s="100"/>
      <c r="G340" s="100"/>
      <c r="H340" s="100"/>
      <c r="I340" s="99"/>
      <c r="J340" s="99"/>
      <c r="K340" s="100"/>
      <c r="L340" s="100"/>
      <c r="M340" s="100"/>
      <c r="N340" s="99"/>
      <c r="O340" s="85"/>
    </row>
    <row r="341" spans="1:15">
      <c r="A341" s="99"/>
      <c r="B341" s="99"/>
      <c r="C341" s="99"/>
      <c r="D341" s="99"/>
      <c r="E341" s="99"/>
      <c r="F341" s="100"/>
      <c r="G341" s="100"/>
      <c r="H341" s="100"/>
      <c r="I341" s="99"/>
      <c r="J341" s="99"/>
      <c r="K341" s="100"/>
      <c r="L341" s="100"/>
      <c r="M341" s="100"/>
      <c r="N341" s="99"/>
      <c r="O341" s="85"/>
    </row>
    <row r="342" spans="1:15">
      <c r="A342" s="99"/>
      <c r="B342" s="99"/>
      <c r="C342" s="99"/>
      <c r="D342" s="99"/>
      <c r="E342" s="99"/>
      <c r="F342" s="100"/>
      <c r="G342" s="100"/>
      <c r="H342" s="100"/>
      <c r="I342" s="99"/>
      <c r="J342" s="99"/>
      <c r="K342" s="100"/>
      <c r="L342" s="100"/>
      <c r="M342" s="100"/>
      <c r="N342" s="99"/>
      <c r="O342" s="85"/>
    </row>
    <row r="343" spans="1:15">
      <c r="A343" s="99"/>
      <c r="B343" s="99"/>
      <c r="C343" s="99"/>
      <c r="D343" s="99"/>
      <c r="E343" s="99"/>
      <c r="F343" s="100"/>
      <c r="G343" s="100"/>
      <c r="H343" s="100"/>
      <c r="I343" s="99"/>
      <c r="J343" s="99"/>
      <c r="K343" s="100"/>
      <c r="L343" s="100"/>
      <c r="M343" s="100"/>
      <c r="N343" s="99"/>
      <c r="O343" s="85"/>
    </row>
    <row r="344" spans="1:15">
      <c r="A344" s="99"/>
      <c r="B344" s="99"/>
      <c r="C344" s="99"/>
      <c r="D344" s="99"/>
      <c r="E344" s="99"/>
      <c r="F344" s="100"/>
      <c r="G344" s="100"/>
      <c r="H344" s="100"/>
      <c r="I344" s="99"/>
      <c r="J344" s="99"/>
      <c r="K344" s="100"/>
      <c r="L344" s="100"/>
      <c r="M344" s="100"/>
      <c r="N344" s="99"/>
      <c r="O344" s="85"/>
    </row>
    <row r="345" spans="1:15">
      <c r="A345" s="99"/>
      <c r="B345" s="99"/>
      <c r="C345" s="99"/>
      <c r="D345" s="99"/>
      <c r="E345" s="99"/>
      <c r="F345" s="100"/>
      <c r="G345" s="100"/>
      <c r="H345" s="100"/>
      <c r="I345" s="99"/>
      <c r="J345" s="99"/>
      <c r="K345" s="100"/>
      <c r="L345" s="100"/>
      <c r="M345" s="100"/>
      <c r="N345" s="99"/>
      <c r="O345" s="85"/>
    </row>
    <row r="346" spans="1:15">
      <c r="A346" s="99"/>
      <c r="B346" s="99"/>
      <c r="C346" s="99"/>
      <c r="D346" s="99"/>
      <c r="E346" s="99"/>
      <c r="F346" s="100"/>
      <c r="G346" s="100"/>
      <c r="H346" s="100"/>
      <c r="I346" s="99"/>
      <c r="J346" s="99"/>
      <c r="K346" s="100"/>
      <c r="L346" s="100"/>
      <c r="M346" s="100"/>
      <c r="N346" s="99"/>
      <c r="O346" s="85"/>
    </row>
    <row r="347" spans="1:15">
      <c r="A347" s="99"/>
      <c r="B347" s="99"/>
      <c r="C347" s="99"/>
      <c r="D347" s="99"/>
      <c r="E347" s="99"/>
      <c r="F347" s="100"/>
      <c r="G347" s="100"/>
      <c r="H347" s="100"/>
      <c r="I347" s="99"/>
      <c r="J347" s="99"/>
      <c r="K347" s="100"/>
      <c r="L347" s="100"/>
      <c r="M347" s="100"/>
      <c r="N347" s="99"/>
      <c r="O347" s="85"/>
    </row>
    <row r="348" spans="1:15">
      <c r="A348" s="99"/>
      <c r="B348" s="99"/>
      <c r="C348" s="99"/>
      <c r="D348" s="99"/>
      <c r="E348" s="99"/>
      <c r="F348" s="100"/>
      <c r="G348" s="100"/>
      <c r="H348" s="100"/>
      <c r="I348" s="99"/>
      <c r="J348" s="99"/>
      <c r="K348" s="100"/>
      <c r="L348" s="100"/>
      <c r="M348" s="100"/>
      <c r="N348" s="99"/>
      <c r="O348" s="85"/>
    </row>
    <row r="349" spans="1:15">
      <c r="A349" s="99"/>
      <c r="B349" s="99"/>
      <c r="C349" s="99"/>
      <c r="D349" s="99"/>
      <c r="E349" s="99"/>
      <c r="F349" s="100"/>
      <c r="G349" s="100"/>
      <c r="H349" s="100"/>
      <c r="I349" s="99"/>
      <c r="J349" s="99"/>
      <c r="K349" s="100"/>
      <c r="L349" s="100"/>
      <c r="M349" s="100"/>
      <c r="N349" s="99"/>
      <c r="O349" s="85"/>
    </row>
    <row r="350" spans="1:15">
      <c r="A350" s="99"/>
      <c r="B350" s="99"/>
      <c r="C350" s="99"/>
      <c r="D350" s="99"/>
      <c r="E350" s="99"/>
      <c r="F350" s="100"/>
      <c r="G350" s="100"/>
      <c r="H350" s="100"/>
      <c r="I350" s="99"/>
      <c r="J350" s="99"/>
      <c r="K350" s="100"/>
      <c r="L350" s="100"/>
      <c r="M350" s="100"/>
      <c r="N350" s="99"/>
      <c r="O350" s="85"/>
    </row>
    <row r="351" spans="1:15">
      <c r="A351" s="99"/>
      <c r="B351" s="99"/>
      <c r="C351" s="99"/>
      <c r="D351" s="99"/>
      <c r="E351" s="99"/>
      <c r="F351" s="100"/>
      <c r="G351" s="100"/>
      <c r="H351" s="100"/>
      <c r="I351" s="99"/>
      <c r="J351" s="99"/>
      <c r="K351" s="100"/>
      <c r="L351" s="100"/>
      <c r="M351" s="100"/>
      <c r="N351" s="99"/>
      <c r="O351" s="85"/>
    </row>
    <row r="352" spans="1:15">
      <c r="A352" s="99"/>
      <c r="B352" s="99"/>
      <c r="C352" s="99"/>
      <c r="D352" s="99"/>
      <c r="E352" s="99"/>
      <c r="F352" s="100"/>
      <c r="G352" s="100"/>
      <c r="H352" s="100"/>
      <c r="I352" s="99"/>
      <c r="J352" s="99"/>
      <c r="K352" s="100"/>
      <c r="L352" s="100"/>
      <c r="M352" s="100"/>
      <c r="N352" s="99"/>
      <c r="O352" s="85"/>
    </row>
    <row r="353" spans="1:15">
      <c r="A353" s="99"/>
      <c r="B353" s="99"/>
      <c r="C353" s="99"/>
      <c r="D353" s="99"/>
      <c r="E353" s="99"/>
      <c r="F353" s="100"/>
      <c r="G353" s="100"/>
      <c r="H353" s="100"/>
      <c r="I353" s="99"/>
      <c r="J353" s="99"/>
      <c r="K353" s="100"/>
      <c r="L353" s="100"/>
      <c r="M353" s="100"/>
      <c r="N353" s="99"/>
      <c r="O353" s="85"/>
    </row>
    <row r="354" spans="1:15">
      <c r="A354" s="99"/>
      <c r="B354" s="99"/>
      <c r="C354" s="99"/>
      <c r="D354" s="99"/>
      <c r="E354" s="99"/>
      <c r="F354" s="100"/>
      <c r="G354" s="100"/>
      <c r="H354" s="100"/>
      <c r="I354" s="99"/>
      <c r="J354" s="99"/>
      <c r="K354" s="100"/>
      <c r="L354" s="100"/>
      <c r="M354" s="100"/>
      <c r="N354" s="99"/>
      <c r="O354" s="85"/>
    </row>
    <row r="355" spans="1:15">
      <c r="A355" s="99"/>
      <c r="B355" s="99"/>
      <c r="C355" s="99"/>
      <c r="D355" s="99"/>
      <c r="E355" s="99"/>
      <c r="F355" s="100"/>
      <c r="G355" s="100"/>
      <c r="H355" s="100"/>
      <c r="I355" s="99"/>
      <c r="J355" s="99"/>
      <c r="K355" s="100"/>
      <c r="L355" s="100"/>
      <c r="M355" s="100"/>
      <c r="N355" s="99"/>
      <c r="O355" s="85"/>
    </row>
    <row r="356" spans="1:15">
      <c r="A356" s="99"/>
      <c r="B356" s="99"/>
      <c r="C356" s="99"/>
      <c r="D356" s="99"/>
      <c r="E356" s="99"/>
      <c r="F356" s="100"/>
      <c r="G356" s="100"/>
      <c r="H356" s="100"/>
      <c r="I356" s="99"/>
      <c r="J356" s="99"/>
      <c r="K356" s="100"/>
      <c r="L356" s="100"/>
      <c r="M356" s="100"/>
      <c r="N356" s="99"/>
      <c r="O356" s="85"/>
    </row>
    <row r="357" spans="1:15">
      <c r="A357" s="99"/>
      <c r="B357" s="99"/>
      <c r="C357" s="99"/>
      <c r="D357" s="99"/>
      <c r="E357" s="99"/>
      <c r="F357" s="100"/>
      <c r="G357" s="100"/>
      <c r="H357" s="100"/>
      <c r="I357" s="99"/>
      <c r="J357" s="99"/>
      <c r="K357" s="100"/>
      <c r="L357" s="100"/>
      <c r="M357" s="100"/>
      <c r="N357" s="99"/>
      <c r="O357" s="85"/>
    </row>
    <row r="358" spans="1:15">
      <c r="A358" s="99"/>
      <c r="B358" s="99"/>
      <c r="C358" s="99"/>
      <c r="D358" s="99"/>
      <c r="E358" s="99"/>
      <c r="F358" s="100"/>
      <c r="G358" s="100"/>
      <c r="H358" s="100"/>
      <c r="I358" s="99"/>
      <c r="J358" s="99"/>
      <c r="K358" s="100"/>
      <c r="L358" s="100"/>
      <c r="M358" s="100"/>
      <c r="N358" s="99"/>
      <c r="O358" s="85"/>
    </row>
    <row r="359" spans="1:15">
      <c r="A359" s="99"/>
      <c r="B359" s="99"/>
      <c r="C359" s="99"/>
      <c r="D359" s="99"/>
      <c r="E359" s="99"/>
      <c r="F359" s="100"/>
      <c r="G359" s="100"/>
      <c r="H359" s="100"/>
      <c r="I359" s="99"/>
      <c r="J359" s="99"/>
      <c r="K359" s="100"/>
      <c r="L359" s="100"/>
      <c r="M359" s="100"/>
      <c r="N359" s="99"/>
      <c r="O359" s="85"/>
    </row>
    <row r="360" spans="1:15">
      <c r="A360" s="99"/>
      <c r="B360" s="99"/>
      <c r="C360" s="99"/>
      <c r="D360" s="99"/>
      <c r="E360" s="99"/>
      <c r="F360" s="100"/>
      <c r="G360" s="100"/>
      <c r="H360" s="100"/>
      <c r="I360" s="99"/>
      <c r="J360" s="99"/>
      <c r="K360" s="100"/>
      <c r="L360" s="100"/>
      <c r="M360" s="100"/>
      <c r="N360" s="99"/>
      <c r="O360" s="85"/>
    </row>
    <row r="361" spans="1:15">
      <c r="A361" s="99"/>
      <c r="B361" s="99"/>
      <c r="C361" s="99"/>
      <c r="D361" s="99"/>
      <c r="E361" s="99"/>
      <c r="F361" s="100"/>
      <c r="G361" s="100"/>
      <c r="H361" s="100"/>
      <c r="I361" s="99"/>
      <c r="J361" s="99"/>
      <c r="K361" s="100"/>
      <c r="L361" s="100"/>
      <c r="M361" s="100"/>
      <c r="N361" s="99"/>
      <c r="O361" s="85"/>
    </row>
    <row r="362" spans="1:15">
      <c r="A362" s="99"/>
      <c r="B362" s="99"/>
      <c r="C362" s="99"/>
      <c r="D362" s="99"/>
      <c r="E362" s="99"/>
      <c r="F362" s="100"/>
      <c r="G362" s="100"/>
      <c r="H362" s="100"/>
      <c r="I362" s="99"/>
      <c r="J362" s="99"/>
      <c r="K362" s="100"/>
      <c r="L362" s="100"/>
      <c r="M362" s="100"/>
      <c r="N362" s="99"/>
      <c r="O362" s="85"/>
    </row>
    <row r="363" spans="1:15">
      <c r="A363" s="99"/>
      <c r="B363" s="99"/>
      <c r="C363" s="99"/>
      <c r="D363" s="99"/>
      <c r="E363" s="99"/>
      <c r="F363" s="100"/>
      <c r="G363" s="100"/>
      <c r="H363" s="100"/>
      <c r="I363" s="99"/>
      <c r="J363" s="99"/>
      <c r="K363" s="100"/>
      <c r="L363" s="100"/>
      <c r="M363" s="100"/>
      <c r="N363" s="99"/>
      <c r="O363" s="85"/>
    </row>
    <row r="364" spans="1:15">
      <c r="A364" s="99"/>
      <c r="B364" s="99"/>
      <c r="C364" s="99"/>
      <c r="D364" s="99"/>
      <c r="E364" s="99"/>
      <c r="F364" s="100"/>
      <c r="G364" s="100"/>
      <c r="H364" s="100"/>
      <c r="I364" s="99"/>
      <c r="J364" s="99"/>
      <c r="K364" s="100"/>
      <c r="L364" s="100"/>
      <c r="M364" s="100"/>
      <c r="N364" s="99"/>
      <c r="O364" s="85"/>
    </row>
    <row r="365" spans="1:15">
      <c r="A365" s="99"/>
      <c r="B365" s="99"/>
      <c r="C365" s="99"/>
      <c r="D365" s="99"/>
      <c r="E365" s="99"/>
      <c r="F365" s="100"/>
      <c r="G365" s="100"/>
      <c r="H365" s="100"/>
      <c r="I365" s="99"/>
      <c r="J365" s="99"/>
      <c r="K365" s="100"/>
      <c r="L365" s="100"/>
      <c r="M365" s="100"/>
      <c r="N365" s="99"/>
      <c r="O365" s="85"/>
    </row>
    <row r="366" spans="1:15">
      <c r="A366" s="99"/>
      <c r="B366" s="99"/>
      <c r="C366" s="99"/>
      <c r="D366" s="99"/>
      <c r="E366" s="99"/>
      <c r="F366" s="100"/>
      <c r="G366" s="100"/>
      <c r="H366" s="100"/>
      <c r="I366" s="99"/>
      <c r="J366" s="99"/>
      <c r="K366" s="100"/>
      <c r="L366" s="100"/>
      <c r="M366" s="100"/>
      <c r="N366" s="99"/>
      <c r="O366" s="85"/>
    </row>
    <row r="367" spans="1:15">
      <c r="A367" s="99"/>
      <c r="B367" s="99"/>
      <c r="C367" s="99"/>
      <c r="D367" s="99"/>
      <c r="E367" s="99"/>
      <c r="F367" s="100"/>
      <c r="G367" s="100"/>
      <c r="H367" s="100"/>
      <c r="I367" s="99"/>
      <c r="J367" s="99"/>
      <c r="K367" s="100"/>
      <c r="L367" s="100"/>
      <c r="M367" s="100"/>
      <c r="N367" s="99"/>
      <c r="O367" s="85"/>
    </row>
    <row r="368" spans="1:15">
      <c r="A368" s="99"/>
      <c r="B368" s="99"/>
      <c r="C368" s="99"/>
      <c r="D368" s="99"/>
      <c r="E368" s="99"/>
      <c r="F368" s="100"/>
      <c r="G368" s="100"/>
      <c r="H368" s="100"/>
      <c r="I368" s="99"/>
      <c r="J368" s="99"/>
      <c r="K368" s="100"/>
      <c r="L368" s="100"/>
      <c r="M368" s="100"/>
      <c r="N368" s="99"/>
      <c r="O368" s="85"/>
    </row>
    <row r="369" spans="1:15">
      <c r="A369" s="99"/>
      <c r="B369" s="99"/>
      <c r="C369" s="99"/>
      <c r="D369" s="99"/>
      <c r="E369" s="99"/>
      <c r="F369" s="100"/>
      <c r="G369" s="100"/>
      <c r="H369" s="100"/>
      <c r="I369" s="99"/>
      <c r="J369" s="99"/>
      <c r="K369" s="100"/>
      <c r="L369" s="100"/>
      <c r="M369" s="100"/>
      <c r="N369" s="99"/>
      <c r="O369" s="85"/>
    </row>
    <row r="370" spans="1:15">
      <c r="A370" s="99"/>
      <c r="B370" s="99"/>
      <c r="C370" s="99"/>
      <c r="D370" s="99"/>
      <c r="E370" s="99"/>
      <c r="F370" s="100"/>
      <c r="G370" s="100"/>
      <c r="H370" s="100"/>
      <c r="I370" s="99"/>
      <c r="J370" s="99"/>
      <c r="K370" s="100"/>
      <c r="L370" s="100"/>
      <c r="M370" s="100"/>
      <c r="N370" s="99"/>
      <c r="O370" s="85"/>
    </row>
    <row r="371" spans="1:15">
      <c r="A371" s="99"/>
      <c r="B371" s="99"/>
      <c r="C371" s="99"/>
      <c r="D371" s="99"/>
      <c r="E371" s="99"/>
      <c r="F371" s="100"/>
      <c r="G371" s="100"/>
      <c r="H371" s="100"/>
      <c r="I371" s="99"/>
      <c r="J371" s="99"/>
      <c r="K371" s="100"/>
      <c r="L371" s="100"/>
      <c r="M371" s="100"/>
      <c r="N371" s="99"/>
      <c r="O371" s="85"/>
    </row>
    <row r="372" spans="1:15">
      <c r="A372" s="99"/>
      <c r="B372" s="99"/>
      <c r="C372" s="99"/>
      <c r="D372" s="99"/>
      <c r="E372" s="99"/>
      <c r="F372" s="100"/>
      <c r="G372" s="100"/>
      <c r="H372" s="100"/>
      <c r="I372" s="99"/>
      <c r="J372" s="99"/>
      <c r="K372" s="100"/>
      <c r="L372" s="100"/>
      <c r="M372" s="100"/>
      <c r="N372" s="99"/>
      <c r="O372" s="85"/>
    </row>
    <row r="373" spans="1:15">
      <c r="A373" s="99"/>
      <c r="B373" s="99"/>
      <c r="C373" s="99"/>
      <c r="D373" s="99"/>
      <c r="E373" s="99"/>
      <c r="F373" s="100"/>
      <c r="G373" s="100"/>
      <c r="H373" s="100"/>
      <c r="I373" s="99"/>
      <c r="J373" s="99"/>
      <c r="K373" s="100"/>
      <c r="L373" s="100"/>
      <c r="M373" s="100"/>
      <c r="N373" s="99"/>
      <c r="O373" s="85"/>
    </row>
    <row r="374" spans="1:15">
      <c r="A374" s="99"/>
      <c r="B374" s="99"/>
      <c r="C374" s="99"/>
      <c r="D374" s="99"/>
      <c r="E374" s="99"/>
      <c r="F374" s="100"/>
      <c r="G374" s="100"/>
      <c r="H374" s="100"/>
      <c r="I374" s="99"/>
      <c r="J374" s="99"/>
      <c r="K374" s="100"/>
      <c r="L374" s="100"/>
      <c r="M374" s="100"/>
      <c r="N374" s="99"/>
      <c r="O374" s="85"/>
    </row>
    <row r="375" spans="1:15">
      <c r="A375" s="99"/>
      <c r="B375" s="99"/>
      <c r="C375" s="99"/>
      <c r="D375" s="99"/>
      <c r="E375" s="99"/>
      <c r="F375" s="100"/>
      <c r="G375" s="100"/>
      <c r="H375" s="100"/>
      <c r="I375" s="99"/>
      <c r="J375" s="99"/>
      <c r="K375" s="100"/>
      <c r="L375" s="100"/>
      <c r="M375" s="100"/>
      <c r="N375" s="99"/>
      <c r="O375" s="85"/>
    </row>
    <row r="376" spans="1:15">
      <c r="A376" s="99"/>
      <c r="B376" s="99"/>
      <c r="C376" s="99"/>
      <c r="D376" s="99"/>
      <c r="E376" s="99"/>
      <c r="F376" s="100"/>
      <c r="G376" s="100"/>
      <c r="H376" s="100"/>
      <c r="I376" s="99"/>
      <c r="J376" s="99"/>
      <c r="K376" s="100"/>
      <c r="L376" s="100"/>
      <c r="M376" s="100"/>
      <c r="N376" s="99"/>
      <c r="O376" s="85"/>
    </row>
    <row r="377" spans="1:15">
      <c r="A377" s="99"/>
      <c r="B377" s="99"/>
      <c r="C377" s="99"/>
      <c r="D377" s="99"/>
      <c r="E377" s="99"/>
      <c r="F377" s="100"/>
      <c r="G377" s="100"/>
      <c r="H377" s="100"/>
      <c r="I377" s="99"/>
      <c r="J377" s="99"/>
      <c r="K377" s="100"/>
      <c r="L377" s="100"/>
      <c r="M377" s="100"/>
      <c r="N377" s="99"/>
      <c r="O377" s="85"/>
    </row>
    <row r="378" spans="1:15">
      <c r="A378" s="99"/>
      <c r="B378" s="99"/>
      <c r="C378" s="99"/>
      <c r="D378" s="99"/>
      <c r="E378" s="99"/>
      <c r="F378" s="100"/>
      <c r="G378" s="100"/>
      <c r="H378" s="100"/>
      <c r="I378" s="99"/>
      <c r="J378" s="99"/>
      <c r="K378" s="100"/>
      <c r="L378" s="100"/>
      <c r="M378" s="100"/>
      <c r="N378" s="99"/>
      <c r="O378" s="85"/>
    </row>
    <row r="379" spans="1:15">
      <c r="A379" s="99"/>
      <c r="B379" s="99"/>
      <c r="C379" s="99"/>
      <c r="D379" s="99"/>
      <c r="E379" s="99"/>
      <c r="F379" s="100"/>
      <c r="G379" s="100"/>
      <c r="H379" s="100"/>
      <c r="I379" s="99"/>
      <c r="J379" s="99"/>
      <c r="K379" s="100"/>
      <c r="L379" s="100"/>
      <c r="M379" s="100"/>
      <c r="N379" s="99"/>
      <c r="O379" s="85"/>
    </row>
    <row r="380" spans="1:15">
      <c r="A380" s="99"/>
      <c r="B380" s="99"/>
      <c r="C380" s="99"/>
      <c r="D380" s="99"/>
      <c r="E380" s="99"/>
      <c r="F380" s="100"/>
      <c r="G380" s="100"/>
      <c r="H380" s="100"/>
      <c r="I380" s="99"/>
      <c r="J380" s="99"/>
      <c r="K380" s="100"/>
      <c r="L380" s="100"/>
      <c r="M380" s="100"/>
      <c r="N380" s="99"/>
      <c r="O380" s="85"/>
    </row>
    <row r="381" spans="1:15">
      <c r="A381" s="99"/>
      <c r="B381" s="99"/>
      <c r="C381" s="99"/>
      <c r="D381" s="99"/>
      <c r="E381" s="99"/>
      <c r="F381" s="100"/>
      <c r="G381" s="100"/>
      <c r="H381" s="100"/>
      <c r="I381" s="99"/>
      <c r="J381" s="99"/>
      <c r="K381" s="100"/>
      <c r="L381" s="100"/>
      <c r="M381" s="100"/>
      <c r="N381" s="99"/>
      <c r="O381" s="85"/>
    </row>
    <row r="382" spans="1:15">
      <c r="A382" s="99"/>
      <c r="B382" s="99"/>
      <c r="C382" s="99"/>
      <c r="D382" s="99"/>
      <c r="E382" s="99"/>
      <c r="F382" s="100"/>
      <c r="G382" s="100"/>
      <c r="H382" s="100"/>
      <c r="I382" s="99"/>
      <c r="J382" s="99"/>
      <c r="K382" s="100"/>
      <c r="L382" s="100"/>
      <c r="M382" s="100"/>
      <c r="N382" s="99"/>
      <c r="O382" s="85"/>
    </row>
    <row r="383" spans="1:15">
      <c r="A383" s="99"/>
      <c r="B383" s="99"/>
      <c r="C383" s="99"/>
      <c r="D383" s="99"/>
      <c r="E383" s="99"/>
      <c r="F383" s="100"/>
      <c r="G383" s="100"/>
      <c r="H383" s="100"/>
      <c r="I383" s="99"/>
      <c r="J383" s="99"/>
      <c r="K383" s="100"/>
      <c r="L383" s="100"/>
      <c r="M383" s="100"/>
      <c r="N383" s="99"/>
      <c r="O383" s="85"/>
    </row>
    <row r="384" spans="1:15">
      <c r="A384" s="99"/>
      <c r="B384" s="99"/>
      <c r="C384" s="99"/>
      <c r="D384" s="99"/>
      <c r="E384" s="99"/>
      <c r="F384" s="100"/>
      <c r="G384" s="100"/>
      <c r="H384" s="100"/>
      <c r="I384" s="99"/>
      <c r="J384" s="99"/>
      <c r="K384" s="100"/>
      <c r="L384" s="100"/>
      <c r="M384" s="100"/>
      <c r="N384" s="99"/>
      <c r="O384" s="85"/>
    </row>
    <row r="385" spans="1:15">
      <c r="A385" s="99"/>
      <c r="B385" s="99"/>
      <c r="C385" s="99"/>
      <c r="D385" s="99"/>
      <c r="E385" s="99"/>
      <c r="F385" s="100"/>
      <c r="G385" s="100"/>
      <c r="H385" s="100"/>
      <c r="I385" s="99"/>
      <c r="J385" s="99"/>
      <c r="K385" s="100"/>
      <c r="L385" s="100"/>
      <c r="M385" s="100"/>
      <c r="N385" s="99"/>
      <c r="O385" s="85"/>
    </row>
    <row r="386" spans="1:15">
      <c r="A386" s="99"/>
      <c r="B386" s="99"/>
      <c r="C386" s="99"/>
      <c r="D386" s="99"/>
      <c r="E386" s="99"/>
      <c r="F386" s="100"/>
      <c r="G386" s="100"/>
      <c r="H386" s="100"/>
      <c r="I386" s="99"/>
      <c r="J386" s="99"/>
      <c r="K386" s="100"/>
      <c r="L386" s="100"/>
      <c r="M386" s="100"/>
      <c r="N386" s="99"/>
      <c r="O386" s="85"/>
    </row>
    <row r="387" spans="1:15">
      <c r="A387" s="99"/>
      <c r="B387" s="99"/>
      <c r="C387" s="99"/>
      <c r="D387" s="99"/>
      <c r="E387" s="99"/>
      <c r="F387" s="100"/>
      <c r="G387" s="100"/>
      <c r="H387" s="100"/>
      <c r="I387" s="99"/>
      <c r="J387" s="99"/>
      <c r="K387" s="100"/>
      <c r="L387" s="100"/>
      <c r="M387" s="100"/>
      <c r="N387" s="99"/>
      <c r="O387" s="85"/>
    </row>
    <row r="388" spans="1:15">
      <c r="A388" s="99"/>
      <c r="B388" s="99"/>
      <c r="C388" s="99"/>
      <c r="D388" s="99"/>
      <c r="E388" s="99"/>
      <c r="F388" s="100"/>
      <c r="G388" s="100"/>
      <c r="H388" s="100"/>
      <c r="I388" s="99"/>
      <c r="J388" s="99"/>
      <c r="K388" s="100"/>
      <c r="L388" s="100"/>
      <c r="M388" s="100"/>
      <c r="N388" s="99"/>
      <c r="O388" s="85"/>
    </row>
    <row r="389" spans="1:15">
      <c r="A389" s="99"/>
      <c r="B389" s="99"/>
      <c r="C389" s="99"/>
      <c r="D389" s="99"/>
      <c r="E389" s="99"/>
      <c r="F389" s="100"/>
      <c r="G389" s="100"/>
      <c r="H389" s="100"/>
      <c r="I389" s="99"/>
      <c r="J389" s="99"/>
      <c r="K389" s="100"/>
      <c r="L389" s="100"/>
      <c r="M389" s="100"/>
      <c r="N389" s="99"/>
      <c r="O389" s="85"/>
    </row>
    <row r="390" spans="1:15">
      <c r="A390" s="99"/>
      <c r="B390" s="99"/>
      <c r="C390" s="99"/>
      <c r="D390" s="99"/>
      <c r="E390" s="99"/>
      <c r="F390" s="100"/>
      <c r="G390" s="100"/>
      <c r="H390" s="100"/>
      <c r="I390" s="99"/>
      <c r="J390" s="99"/>
      <c r="K390" s="100"/>
      <c r="L390" s="100"/>
      <c r="M390" s="100"/>
      <c r="N390" s="99"/>
      <c r="O390" s="85"/>
    </row>
    <row r="391" spans="1:15">
      <c r="A391" s="99"/>
      <c r="B391" s="99"/>
      <c r="C391" s="99"/>
      <c r="D391" s="99"/>
      <c r="E391" s="99"/>
      <c r="F391" s="100"/>
      <c r="G391" s="100"/>
      <c r="H391" s="100"/>
      <c r="I391" s="99"/>
      <c r="J391" s="99"/>
      <c r="K391" s="100"/>
      <c r="L391" s="100"/>
      <c r="M391" s="100"/>
      <c r="N391" s="99"/>
      <c r="O391" s="85"/>
    </row>
    <row r="392" spans="1:15">
      <c r="A392" s="99"/>
      <c r="B392" s="99"/>
      <c r="C392" s="99"/>
      <c r="D392" s="99"/>
      <c r="E392" s="99"/>
      <c r="F392" s="100"/>
      <c r="G392" s="100"/>
      <c r="H392" s="100"/>
      <c r="I392" s="99"/>
      <c r="J392" s="99"/>
      <c r="K392" s="100"/>
      <c r="L392" s="100"/>
      <c r="M392" s="100"/>
      <c r="N392" s="99"/>
      <c r="O392" s="85"/>
    </row>
    <row r="393" spans="1:15">
      <c r="A393" s="99"/>
      <c r="B393" s="99"/>
      <c r="C393" s="99"/>
      <c r="D393" s="99"/>
      <c r="E393" s="99"/>
      <c r="F393" s="100"/>
      <c r="G393" s="100"/>
      <c r="H393" s="100"/>
      <c r="I393" s="99"/>
      <c r="J393" s="99"/>
      <c r="K393" s="100"/>
      <c r="L393" s="100"/>
      <c r="M393" s="100"/>
      <c r="N393" s="99"/>
      <c r="O393" s="85"/>
    </row>
    <row r="394" spans="1:15">
      <c r="A394" s="99"/>
      <c r="B394" s="99"/>
      <c r="C394" s="99"/>
      <c r="D394" s="99"/>
      <c r="E394" s="99"/>
      <c r="F394" s="100"/>
      <c r="G394" s="100"/>
      <c r="H394" s="100"/>
      <c r="I394" s="99"/>
      <c r="J394" s="99"/>
      <c r="K394" s="100"/>
      <c r="L394" s="100"/>
      <c r="M394" s="100"/>
      <c r="N394" s="99"/>
      <c r="O394" s="85"/>
    </row>
    <row r="395" spans="1:15">
      <c r="A395" s="99"/>
      <c r="B395" s="99"/>
      <c r="C395" s="99"/>
      <c r="D395" s="99"/>
      <c r="E395" s="99"/>
      <c r="F395" s="100"/>
      <c r="G395" s="100"/>
      <c r="H395" s="100"/>
      <c r="I395" s="99"/>
      <c r="J395" s="99"/>
      <c r="K395" s="100"/>
      <c r="L395" s="100"/>
      <c r="M395" s="100"/>
      <c r="N395" s="99"/>
      <c r="O395" s="85"/>
    </row>
    <row r="396" spans="1:15">
      <c r="A396" s="99"/>
      <c r="B396" s="99"/>
      <c r="C396" s="99"/>
      <c r="D396" s="99"/>
      <c r="E396" s="99"/>
      <c r="F396" s="100"/>
      <c r="G396" s="100"/>
      <c r="H396" s="100"/>
      <c r="I396" s="99"/>
      <c r="J396" s="99"/>
      <c r="K396" s="100"/>
      <c r="L396" s="100"/>
      <c r="M396" s="100"/>
      <c r="N396" s="99"/>
      <c r="O396" s="85"/>
    </row>
    <row r="397" spans="1:15">
      <c r="A397" s="99"/>
      <c r="B397" s="99"/>
      <c r="C397" s="99"/>
      <c r="D397" s="99"/>
      <c r="E397" s="99"/>
      <c r="F397" s="100"/>
      <c r="G397" s="100"/>
      <c r="H397" s="100"/>
      <c r="I397" s="99"/>
      <c r="J397" s="99"/>
      <c r="K397" s="100"/>
      <c r="L397" s="100"/>
      <c r="M397" s="100"/>
      <c r="N397" s="99"/>
      <c r="O397" s="85"/>
    </row>
    <row r="398" spans="1:15">
      <c r="A398" s="99"/>
      <c r="B398" s="99"/>
      <c r="C398" s="99"/>
      <c r="D398" s="99"/>
      <c r="E398" s="99"/>
      <c r="F398" s="100"/>
      <c r="G398" s="100"/>
      <c r="H398" s="100"/>
      <c r="I398" s="99"/>
      <c r="J398" s="99"/>
      <c r="K398" s="100"/>
      <c r="L398" s="100"/>
      <c r="M398" s="100"/>
      <c r="N398" s="99"/>
      <c r="O398" s="85"/>
    </row>
    <row r="399" spans="1:15">
      <c r="A399" s="99"/>
      <c r="B399" s="99"/>
      <c r="C399" s="99"/>
      <c r="D399" s="99"/>
      <c r="E399" s="99"/>
      <c r="F399" s="100"/>
      <c r="G399" s="100"/>
      <c r="H399" s="100"/>
      <c r="I399" s="99"/>
      <c r="J399" s="99"/>
      <c r="K399" s="100"/>
      <c r="L399" s="100"/>
      <c r="M399" s="100"/>
      <c r="N399" s="99"/>
      <c r="O399" s="85"/>
    </row>
    <row r="400" spans="1:15">
      <c r="A400" s="99"/>
      <c r="B400" s="99"/>
      <c r="C400" s="99"/>
      <c r="D400" s="99"/>
      <c r="E400" s="99"/>
      <c r="F400" s="100"/>
      <c r="G400" s="100"/>
      <c r="H400" s="100"/>
      <c r="I400" s="99"/>
      <c r="J400" s="99"/>
      <c r="K400" s="100"/>
      <c r="L400" s="100"/>
      <c r="M400" s="100"/>
      <c r="N400" s="99"/>
      <c r="O400" s="85"/>
    </row>
    <row r="401" spans="1:15">
      <c r="A401" s="99"/>
      <c r="B401" s="99"/>
      <c r="C401" s="99"/>
      <c r="D401" s="99"/>
      <c r="E401" s="99"/>
      <c r="F401" s="100"/>
      <c r="G401" s="100"/>
      <c r="H401" s="100"/>
      <c r="I401" s="99"/>
      <c r="J401" s="99"/>
      <c r="K401" s="100"/>
      <c r="L401" s="100"/>
      <c r="M401" s="100"/>
      <c r="N401" s="99"/>
      <c r="O401" s="85"/>
    </row>
    <row r="402" spans="1:15">
      <c r="A402" s="99"/>
      <c r="B402" s="99"/>
      <c r="C402" s="99"/>
      <c r="D402" s="99"/>
      <c r="E402" s="99"/>
      <c r="F402" s="100"/>
      <c r="G402" s="100"/>
      <c r="H402" s="100"/>
      <c r="I402" s="99"/>
      <c r="J402" s="99"/>
      <c r="K402" s="100"/>
      <c r="L402" s="100"/>
      <c r="M402" s="100"/>
      <c r="N402" s="99"/>
      <c r="O402" s="85"/>
    </row>
    <row r="403" spans="1:15">
      <c r="A403" s="99"/>
      <c r="B403" s="99"/>
      <c r="C403" s="99"/>
      <c r="D403" s="99"/>
      <c r="E403" s="99"/>
      <c r="F403" s="100"/>
      <c r="G403" s="100"/>
      <c r="H403" s="100"/>
      <c r="I403" s="99"/>
      <c r="J403" s="99"/>
      <c r="K403" s="100"/>
      <c r="L403" s="100"/>
      <c r="M403" s="100"/>
      <c r="N403" s="99"/>
      <c r="O403" s="85"/>
    </row>
    <row r="404" spans="1:15">
      <c r="A404" s="99"/>
      <c r="B404" s="99"/>
      <c r="C404" s="99"/>
      <c r="D404" s="99"/>
      <c r="E404" s="99"/>
      <c r="F404" s="100"/>
      <c r="G404" s="100"/>
      <c r="H404" s="100"/>
      <c r="I404" s="99"/>
      <c r="J404" s="99"/>
      <c r="K404" s="100"/>
      <c r="L404" s="100"/>
      <c r="M404" s="100"/>
      <c r="N404" s="99"/>
      <c r="O404" s="85"/>
    </row>
    <row r="405" spans="1:15">
      <c r="A405" s="99"/>
      <c r="B405" s="99"/>
      <c r="C405" s="99"/>
      <c r="D405" s="99"/>
      <c r="E405" s="99"/>
      <c r="F405" s="100"/>
      <c r="G405" s="100"/>
      <c r="H405" s="100"/>
      <c r="I405" s="99"/>
      <c r="J405" s="99"/>
      <c r="K405" s="100"/>
      <c r="L405" s="100"/>
      <c r="M405" s="100"/>
      <c r="N405" s="99"/>
      <c r="O405" s="85"/>
    </row>
    <row r="406" spans="1:15">
      <c r="A406" s="99"/>
      <c r="B406" s="99"/>
      <c r="C406" s="99"/>
      <c r="D406" s="99"/>
      <c r="E406" s="99"/>
      <c r="F406" s="100"/>
      <c r="G406" s="100"/>
      <c r="H406" s="100"/>
      <c r="I406" s="99"/>
      <c r="J406" s="99"/>
      <c r="K406" s="100"/>
      <c r="L406" s="100"/>
      <c r="M406" s="100"/>
      <c r="N406" s="99"/>
      <c r="O406" s="85"/>
    </row>
    <row r="407" spans="1:15">
      <c r="A407" s="99"/>
      <c r="B407" s="99"/>
      <c r="C407" s="99"/>
      <c r="D407" s="99"/>
      <c r="E407" s="99"/>
      <c r="F407" s="100"/>
      <c r="G407" s="100"/>
      <c r="H407" s="100"/>
      <c r="I407" s="99"/>
      <c r="J407" s="99"/>
      <c r="K407" s="100"/>
      <c r="L407" s="100"/>
      <c r="M407" s="100"/>
      <c r="N407" s="99"/>
      <c r="O407" s="85"/>
    </row>
    <row r="408" spans="1:15">
      <c r="A408" s="99"/>
      <c r="B408" s="99"/>
      <c r="C408" s="99"/>
      <c r="D408" s="99"/>
      <c r="E408" s="99"/>
      <c r="F408" s="100"/>
      <c r="G408" s="100"/>
      <c r="H408" s="100"/>
      <c r="I408" s="99"/>
      <c r="J408" s="99"/>
      <c r="K408" s="100"/>
      <c r="L408" s="100"/>
      <c r="M408" s="100"/>
      <c r="N408" s="99"/>
      <c r="O408" s="85"/>
    </row>
    <row r="409" spans="1:15">
      <c r="A409" s="99"/>
      <c r="B409" s="99"/>
      <c r="C409" s="99"/>
      <c r="D409" s="99"/>
      <c r="E409" s="99"/>
      <c r="F409" s="100"/>
      <c r="G409" s="100"/>
      <c r="H409" s="100"/>
      <c r="I409" s="99"/>
      <c r="J409" s="99"/>
      <c r="K409" s="100"/>
      <c r="L409" s="100"/>
      <c r="M409" s="100"/>
      <c r="N409" s="99"/>
      <c r="O409" s="85"/>
    </row>
    <row r="410" spans="1:15">
      <c r="A410" s="99"/>
      <c r="B410" s="99"/>
      <c r="C410" s="99"/>
      <c r="D410" s="99"/>
      <c r="E410" s="99"/>
      <c r="F410" s="100"/>
      <c r="G410" s="100"/>
      <c r="H410" s="100"/>
      <c r="I410" s="99"/>
      <c r="J410" s="99"/>
      <c r="K410" s="100"/>
      <c r="L410" s="100"/>
      <c r="M410" s="100"/>
      <c r="N410" s="99"/>
      <c r="O410" s="85"/>
    </row>
    <row r="411" spans="1:15">
      <c r="A411" s="99"/>
      <c r="B411" s="99"/>
      <c r="C411" s="99"/>
      <c r="D411" s="99"/>
      <c r="E411" s="99"/>
      <c r="F411" s="100"/>
      <c r="G411" s="100"/>
      <c r="H411" s="100"/>
      <c r="I411" s="99"/>
      <c r="J411" s="99"/>
      <c r="K411" s="100"/>
      <c r="L411" s="100"/>
      <c r="M411" s="100"/>
      <c r="N411" s="99"/>
      <c r="O411" s="85"/>
    </row>
    <row r="412" spans="1:15">
      <c r="A412" s="99"/>
      <c r="B412" s="99"/>
      <c r="C412" s="99"/>
      <c r="D412" s="99"/>
      <c r="E412" s="99"/>
      <c r="F412" s="100"/>
      <c r="G412" s="100"/>
      <c r="H412" s="100"/>
      <c r="I412" s="99"/>
      <c r="J412" s="99"/>
      <c r="K412" s="100"/>
      <c r="L412" s="100"/>
      <c r="M412" s="100"/>
      <c r="N412" s="99"/>
      <c r="O412" s="85"/>
    </row>
    <row r="413" spans="1:15">
      <c r="A413" s="99"/>
      <c r="B413" s="99"/>
      <c r="C413" s="99"/>
      <c r="D413" s="99"/>
      <c r="E413" s="99"/>
      <c r="F413" s="100"/>
      <c r="G413" s="100"/>
      <c r="H413" s="100"/>
      <c r="I413" s="99"/>
      <c r="J413" s="99"/>
      <c r="K413" s="100"/>
      <c r="L413" s="100"/>
      <c r="M413" s="100"/>
      <c r="N413" s="99"/>
      <c r="O413" s="85"/>
    </row>
    <row r="414" spans="1:15">
      <c r="A414" s="99"/>
      <c r="B414" s="99"/>
      <c r="C414" s="99"/>
      <c r="D414" s="99"/>
      <c r="E414" s="99"/>
      <c r="F414" s="100"/>
      <c r="G414" s="100"/>
      <c r="H414" s="100"/>
      <c r="I414" s="99"/>
      <c r="J414" s="99"/>
      <c r="K414" s="100"/>
      <c r="L414" s="100"/>
      <c r="M414" s="100"/>
      <c r="N414" s="99"/>
      <c r="O414" s="85"/>
    </row>
    <row r="415" spans="1:15">
      <c r="A415" s="99"/>
      <c r="B415" s="99"/>
      <c r="C415" s="99"/>
      <c r="D415" s="99"/>
      <c r="E415" s="99"/>
      <c r="F415" s="100"/>
      <c r="G415" s="100"/>
      <c r="H415" s="100"/>
      <c r="I415" s="99"/>
      <c r="J415" s="99"/>
      <c r="K415" s="100"/>
      <c r="L415" s="100"/>
      <c r="M415" s="100"/>
      <c r="N415" s="99"/>
      <c r="O415" s="85"/>
    </row>
    <row r="416" spans="1:15">
      <c r="A416" s="99"/>
      <c r="B416" s="99"/>
      <c r="C416" s="99"/>
      <c r="D416" s="99"/>
      <c r="E416" s="99"/>
      <c r="F416" s="100"/>
      <c r="G416" s="100"/>
      <c r="H416" s="100"/>
      <c r="I416" s="99"/>
      <c r="J416" s="99"/>
      <c r="K416" s="100"/>
      <c r="L416" s="100"/>
      <c r="M416" s="100"/>
      <c r="N416" s="99"/>
      <c r="O416" s="85"/>
    </row>
    <row r="417" spans="1:15">
      <c r="A417" s="99"/>
      <c r="B417" s="99"/>
      <c r="C417" s="99"/>
      <c r="D417" s="99"/>
      <c r="E417" s="99"/>
      <c r="F417" s="100"/>
      <c r="G417" s="100"/>
      <c r="H417" s="100"/>
      <c r="I417" s="99"/>
      <c r="J417" s="99"/>
      <c r="K417" s="100"/>
      <c r="L417" s="100"/>
      <c r="M417" s="100"/>
      <c r="N417" s="99"/>
      <c r="O417" s="85"/>
    </row>
    <row r="418" spans="1:15">
      <c r="A418" s="99"/>
      <c r="B418" s="99"/>
      <c r="C418" s="99"/>
      <c r="D418" s="99"/>
      <c r="E418" s="99"/>
      <c r="F418" s="100"/>
      <c r="G418" s="100"/>
      <c r="H418" s="100"/>
      <c r="I418" s="99"/>
      <c r="J418" s="99"/>
      <c r="K418" s="100"/>
      <c r="L418" s="100"/>
      <c r="M418" s="100"/>
      <c r="N418" s="99"/>
      <c r="O418" s="85"/>
    </row>
    <row r="419" spans="1:15">
      <c r="A419" s="99"/>
      <c r="B419" s="99"/>
      <c r="C419" s="99"/>
      <c r="D419" s="99"/>
      <c r="E419" s="99"/>
      <c r="F419" s="100"/>
      <c r="G419" s="100"/>
      <c r="H419" s="100"/>
      <c r="I419" s="99"/>
      <c r="J419" s="99"/>
      <c r="K419" s="100"/>
      <c r="L419" s="100"/>
      <c r="M419" s="100"/>
      <c r="N419" s="99"/>
      <c r="O419" s="85"/>
    </row>
    <row r="420" spans="1:15">
      <c r="A420" s="99"/>
      <c r="B420" s="99"/>
      <c r="C420" s="99"/>
      <c r="D420" s="99"/>
      <c r="E420" s="99"/>
      <c r="F420" s="100"/>
      <c r="G420" s="100"/>
      <c r="H420" s="100"/>
      <c r="I420" s="99"/>
      <c r="J420" s="99"/>
      <c r="K420" s="100"/>
      <c r="L420" s="100"/>
      <c r="M420" s="100"/>
      <c r="N420" s="99"/>
      <c r="O420" s="85"/>
    </row>
    <row r="421" spans="1:15">
      <c r="A421" s="99"/>
      <c r="B421" s="99"/>
      <c r="C421" s="99"/>
      <c r="D421" s="99"/>
      <c r="E421" s="99"/>
      <c r="F421" s="100"/>
      <c r="G421" s="100"/>
      <c r="H421" s="100"/>
      <c r="I421" s="99"/>
      <c r="J421" s="99"/>
      <c r="K421" s="100"/>
      <c r="L421" s="100"/>
      <c r="M421" s="100"/>
      <c r="N421" s="99"/>
      <c r="O421" s="85"/>
    </row>
    <row r="422" spans="1:15">
      <c r="A422" s="99"/>
      <c r="B422" s="99"/>
      <c r="C422" s="99"/>
      <c r="D422" s="99"/>
      <c r="E422" s="99"/>
      <c r="F422" s="100"/>
      <c r="G422" s="100"/>
      <c r="H422" s="100"/>
      <c r="I422" s="99"/>
      <c r="J422" s="99"/>
      <c r="K422" s="100"/>
      <c r="L422" s="100"/>
      <c r="M422" s="100"/>
      <c r="N422" s="99"/>
      <c r="O422" s="85"/>
    </row>
    <row r="423" spans="1:15">
      <c r="A423" s="99"/>
      <c r="B423" s="99"/>
      <c r="C423" s="99"/>
      <c r="D423" s="99"/>
      <c r="E423" s="99"/>
      <c r="F423" s="100"/>
      <c r="G423" s="100"/>
      <c r="H423" s="100"/>
      <c r="I423" s="99"/>
      <c r="J423" s="99"/>
      <c r="K423" s="100"/>
      <c r="L423" s="100"/>
      <c r="M423" s="100"/>
      <c r="N423" s="99"/>
      <c r="O423" s="85"/>
    </row>
    <row r="424" spans="1:15">
      <c r="A424" s="99"/>
      <c r="B424" s="99"/>
      <c r="C424" s="99"/>
      <c r="D424" s="99"/>
      <c r="E424" s="99"/>
      <c r="F424" s="100"/>
      <c r="G424" s="100"/>
      <c r="H424" s="100"/>
      <c r="I424" s="99"/>
      <c r="J424" s="99"/>
      <c r="K424" s="100"/>
      <c r="L424" s="100"/>
      <c r="M424" s="100"/>
      <c r="N424" s="99"/>
      <c r="O424" s="85"/>
    </row>
    <row r="425" spans="1:15">
      <c r="A425" s="99"/>
      <c r="B425" s="99"/>
      <c r="C425" s="99"/>
      <c r="D425" s="99"/>
      <c r="E425" s="99"/>
      <c r="F425" s="100"/>
      <c r="G425" s="100"/>
      <c r="H425" s="100"/>
      <c r="I425" s="99"/>
      <c r="J425" s="99"/>
      <c r="K425" s="100"/>
      <c r="L425" s="100"/>
      <c r="M425" s="100"/>
      <c r="N425" s="99"/>
      <c r="O425" s="85"/>
    </row>
    <row r="426" spans="1:15">
      <c r="A426" s="99"/>
      <c r="B426" s="99"/>
      <c r="C426" s="99"/>
      <c r="D426" s="99"/>
      <c r="E426" s="99"/>
      <c r="F426" s="100"/>
      <c r="G426" s="100"/>
      <c r="H426" s="100"/>
      <c r="I426" s="99"/>
      <c r="J426" s="99"/>
      <c r="K426" s="100"/>
      <c r="L426" s="100"/>
      <c r="M426" s="100"/>
      <c r="N426" s="99"/>
      <c r="O426" s="85"/>
    </row>
    <row r="427" spans="1:15">
      <c r="A427" s="99"/>
      <c r="B427" s="99"/>
      <c r="C427" s="99"/>
      <c r="D427" s="99"/>
      <c r="E427" s="99"/>
      <c r="F427" s="100"/>
      <c r="G427" s="100"/>
      <c r="H427" s="100"/>
      <c r="I427" s="99"/>
      <c r="J427" s="99"/>
      <c r="K427" s="100"/>
      <c r="L427" s="100"/>
      <c r="M427" s="100"/>
      <c r="N427" s="99"/>
      <c r="O427" s="85"/>
    </row>
    <row r="428" spans="1:15">
      <c r="A428" s="99"/>
      <c r="B428" s="99"/>
      <c r="C428" s="99"/>
      <c r="D428" s="99"/>
      <c r="E428" s="99"/>
      <c r="F428" s="100"/>
      <c r="G428" s="100"/>
      <c r="H428" s="100"/>
      <c r="I428" s="99"/>
      <c r="J428" s="99"/>
      <c r="K428" s="100"/>
      <c r="L428" s="100"/>
      <c r="M428" s="100"/>
      <c r="N428" s="99"/>
      <c r="O428" s="85"/>
    </row>
    <row r="429" spans="1:15">
      <c r="A429" s="99"/>
      <c r="B429" s="99"/>
      <c r="C429" s="99"/>
      <c r="D429" s="99"/>
      <c r="E429" s="99"/>
      <c r="F429" s="100"/>
      <c r="G429" s="100"/>
      <c r="H429" s="100"/>
      <c r="I429" s="99"/>
      <c r="J429" s="99"/>
      <c r="K429" s="100"/>
      <c r="L429" s="100"/>
      <c r="M429" s="100"/>
      <c r="N429" s="99"/>
      <c r="O429" s="85"/>
    </row>
    <row r="430" spans="1:15">
      <c r="A430" s="99"/>
      <c r="B430" s="99"/>
      <c r="C430" s="99"/>
      <c r="D430" s="99"/>
      <c r="E430" s="99"/>
      <c r="F430" s="100"/>
      <c r="G430" s="100"/>
      <c r="H430" s="100"/>
      <c r="I430" s="99"/>
      <c r="J430" s="99"/>
      <c r="K430" s="100"/>
      <c r="L430" s="100"/>
      <c r="M430" s="100"/>
      <c r="N430" s="99"/>
      <c r="O430" s="85"/>
    </row>
    <row r="431" spans="1:15">
      <c r="A431" s="99"/>
      <c r="B431" s="99"/>
      <c r="C431" s="99"/>
      <c r="D431" s="99"/>
      <c r="E431" s="99"/>
      <c r="F431" s="100"/>
      <c r="G431" s="100"/>
      <c r="H431" s="100"/>
      <c r="I431" s="99"/>
      <c r="J431" s="99"/>
      <c r="K431" s="100"/>
      <c r="L431" s="100"/>
      <c r="M431" s="100"/>
      <c r="N431" s="99"/>
      <c r="O431" s="85"/>
    </row>
    <row r="432" spans="1:15">
      <c r="A432" s="99"/>
      <c r="B432" s="99"/>
      <c r="C432" s="99"/>
      <c r="D432" s="99"/>
      <c r="E432" s="99"/>
      <c r="F432" s="100"/>
      <c r="G432" s="100"/>
      <c r="H432" s="100"/>
      <c r="I432" s="99"/>
      <c r="J432" s="99"/>
      <c r="K432" s="100"/>
      <c r="L432" s="100"/>
      <c r="M432" s="100"/>
      <c r="N432" s="99"/>
      <c r="O432" s="85"/>
    </row>
    <row r="433" spans="1:15">
      <c r="A433" s="99"/>
      <c r="B433" s="99"/>
      <c r="C433" s="99"/>
      <c r="D433" s="99"/>
      <c r="E433" s="99"/>
      <c r="F433" s="100"/>
      <c r="G433" s="100"/>
      <c r="H433" s="100"/>
      <c r="I433" s="99"/>
      <c r="J433" s="99"/>
      <c r="K433" s="100"/>
      <c r="L433" s="100"/>
      <c r="M433" s="100"/>
      <c r="N433" s="99"/>
      <c r="O433" s="85"/>
    </row>
    <row r="434" spans="1:15">
      <c r="A434" s="99"/>
      <c r="B434" s="99"/>
      <c r="C434" s="99"/>
      <c r="D434" s="99"/>
      <c r="E434" s="99"/>
      <c r="F434" s="100"/>
      <c r="G434" s="100"/>
      <c r="H434" s="100"/>
      <c r="I434" s="99"/>
      <c r="J434" s="99"/>
      <c r="K434" s="100"/>
      <c r="L434" s="100"/>
      <c r="M434" s="100"/>
      <c r="N434" s="99"/>
      <c r="O434" s="85"/>
    </row>
    <row r="435" spans="1:15">
      <c r="A435" s="99"/>
      <c r="B435" s="99"/>
      <c r="C435" s="99"/>
      <c r="D435" s="99"/>
      <c r="E435" s="99"/>
      <c r="F435" s="100"/>
      <c r="G435" s="100"/>
      <c r="H435" s="100"/>
      <c r="I435" s="99"/>
      <c r="J435" s="99"/>
      <c r="K435" s="100"/>
      <c r="L435" s="100"/>
      <c r="M435" s="100"/>
      <c r="N435" s="99"/>
      <c r="O435" s="85"/>
    </row>
    <row r="436" spans="1:15">
      <c r="A436" s="99"/>
      <c r="B436" s="99"/>
      <c r="C436" s="99"/>
      <c r="D436" s="99"/>
      <c r="E436" s="99"/>
      <c r="F436" s="100"/>
      <c r="G436" s="100"/>
      <c r="H436" s="100"/>
      <c r="I436" s="99"/>
      <c r="J436" s="99"/>
      <c r="K436" s="100"/>
      <c r="L436" s="100"/>
      <c r="M436" s="100"/>
      <c r="N436" s="99"/>
      <c r="O436" s="85"/>
    </row>
    <row r="437" spans="1:15">
      <c r="A437" s="99"/>
      <c r="B437" s="99"/>
      <c r="C437" s="99"/>
      <c r="D437" s="99"/>
      <c r="E437" s="99"/>
      <c r="F437" s="100"/>
      <c r="G437" s="100"/>
      <c r="H437" s="100"/>
      <c r="I437" s="99"/>
      <c r="J437" s="99"/>
      <c r="K437" s="100"/>
      <c r="L437" s="100"/>
      <c r="M437" s="100"/>
      <c r="N437" s="99"/>
      <c r="O437" s="85"/>
    </row>
    <row r="438" spans="1:15">
      <c r="A438" s="99"/>
      <c r="B438" s="99"/>
      <c r="C438" s="99"/>
      <c r="D438" s="99"/>
      <c r="E438" s="99"/>
      <c r="F438" s="100"/>
      <c r="G438" s="100"/>
      <c r="H438" s="100"/>
      <c r="I438" s="99"/>
      <c r="J438" s="99"/>
      <c r="K438" s="100"/>
      <c r="L438" s="100"/>
      <c r="M438" s="100"/>
      <c r="N438" s="99"/>
      <c r="O438" s="85"/>
    </row>
    <row r="439" spans="1:15">
      <c r="A439" s="99"/>
      <c r="B439" s="99"/>
      <c r="C439" s="99"/>
      <c r="D439" s="99"/>
      <c r="E439" s="99"/>
      <c r="F439" s="100"/>
      <c r="G439" s="100"/>
      <c r="H439" s="100"/>
      <c r="I439" s="99"/>
      <c r="J439" s="99"/>
      <c r="K439" s="100"/>
      <c r="L439" s="100"/>
      <c r="M439" s="100"/>
      <c r="N439" s="99"/>
      <c r="O439" s="85"/>
    </row>
    <row r="440" spans="1:15">
      <c r="A440" s="99"/>
      <c r="B440" s="99"/>
      <c r="C440" s="99"/>
      <c r="D440" s="99"/>
      <c r="E440" s="99"/>
      <c r="F440" s="100"/>
      <c r="G440" s="100"/>
      <c r="H440" s="100"/>
      <c r="I440" s="99"/>
      <c r="J440" s="99"/>
      <c r="K440" s="100"/>
      <c r="L440" s="100"/>
      <c r="M440" s="100"/>
      <c r="N440" s="99"/>
      <c r="O440" s="85"/>
    </row>
    <row r="441" spans="1:15">
      <c r="A441" s="99"/>
      <c r="B441" s="99"/>
      <c r="C441" s="99"/>
      <c r="D441" s="99"/>
      <c r="E441" s="99"/>
      <c r="F441" s="100"/>
      <c r="G441" s="100"/>
      <c r="H441" s="100"/>
      <c r="I441" s="99"/>
      <c r="J441" s="99"/>
      <c r="K441" s="100"/>
      <c r="L441" s="100"/>
      <c r="M441" s="100"/>
      <c r="N441" s="99"/>
      <c r="O441" s="85"/>
    </row>
    <row r="442" spans="1:15">
      <c r="A442" s="99"/>
      <c r="B442" s="99"/>
      <c r="C442" s="99"/>
      <c r="D442" s="99"/>
      <c r="E442" s="99"/>
      <c r="F442" s="100"/>
      <c r="G442" s="100"/>
      <c r="H442" s="100"/>
      <c r="I442" s="99"/>
      <c r="J442" s="99"/>
      <c r="K442" s="100"/>
      <c r="L442" s="100"/>
      <c r="M442" s="100"/>
      <c r="N442" s="99"/>
      <c r="O442" s="85"/>
    </row>
    <row r="443" spans="1:15">
      <c r="A443" s="99"/>
      <c r="B443" s="99"/>
      <c r="C443" s="99"/>
      <c r="D443" s="99"/>
      <c r="E443" s="99"/>
      <c r="F443" s="100"/>
      <c r="G443" s="100"/>
      <c r="H443" s="100"/>
      <c r="I443" s="99"/>
      <c r="J443" s="99"/>
      <c r="K443" s="100"/>
      <c r="L443" s="100"/>
      <c r="M443" s="100"/>
      <c r="N443" s="99"/>
      <c r="O443" s="85"/>
    </row>
    <row r="444" spans="1:15">
      <c r="A444" s="99"/>
      <c r="B444" s="99"/>
      <c r="C444" s="99"/>
      <c r="D444" s="99"/>
      <c r="E444" s="99"/>
      <c r="F444" s="100"/>
      <c r="G444" s="100"/>
      <c r="H444" s="100"/>
      <c r="I444" s="99"/>
      <c r="J444" s="99"/>
      <c r="K444" s="100"/>
      <c r="L444" s="100"/>
      <c r="M444" s="100"/>
      <c r="N444" s="99"/>
      <c r="O444" s="85"/>
    </row>
    <row r="445" spans="1:15">
      <c r="A445" s="99"/>
      <c r="B445" s="99"/>
      <c r="C445" s="99"/>
      <c r="D445" s="99"/>
      <c r="E445" s="99"/>
      <c r="F445" s="100"/>
      <c r="G445" s="100"/>
      <c r="H445" s="100"/>
      <c r="I445" s="99"/>
      <c r="J445" s="99"/>
      <c r="K445" s="100"/>
      <c r="L445" s="100"/>
      <c r="M445" s="100"/>
      <c r="N445" s="99"/>
      <c r="O445" s="85"/>
    </row>
    <row r="446" spans="1:15">
      <c r="A446" s="99"/>
      <c r="B446" s="99"/>
      <c r="C446" s="99"/>
      <c r="D446" s="99"/>
      <c r="E446" s="99"/>
      <c r="F446" s="100"/>
      <c r="G446" s="100"/>
      <c r="H446" s="100"/>
      <c r="I446" s="99"/>
      <c r="J446" s="99"/>
      <c r="K446" s="100"/>
      <c r="L446" s="100"/>
      <c r="M446" s="100"/>
      <c r="N446" s="99"/>
      <c r="O446" s="85"/>
    </row>
    <row r="447" spans="1:15">
      <c r="A447" s="99"/>
      <c r="B447" s="99"/>
      <c r="C447" s="99"/>
      <c r="D447" s="99"/>
      <c r="E447" s="99"/>
      <c r="F447" s="100"/>
      <c r="G447" s="100"/>
      <c r="H447" s="100"/>
      <c r="I447" s="99"/>
      <c r="J447" s="99"/>
      <c r="K447" s="100"/>
      <c r="L447" s="100"/>
      <c r="M447" s="100"/>
      <c r="N447" s="99"/>
      <c r="O447" s="85"/>
    </row>
    <row r="448" spans="1:15">
      <c r="A448" s="99"/>
      <c r="B448" s="99"/>
      <c r="C448" s="99"/>
      <c r="D448" s="99"/>
      <c r="E448" s="99"/>
      <c r="F448" s="100"/>
      <c r="G448" s="100"/>
      <c r="H448" s="100"/>
      <c r="I448" s="99"/>
      <c r="J448" s="99"/>
      <c r="K448" s="100"/>
      <c r="L448" s="100"/>
      <c r="M448" s="100"/>
      <c r="N448" s="99"/>
      <c r="O448" s="85"/>
    </row>
    <row r="449" spans="1:15">
      <c r="A449" s="99"/>
      <c r="B449" s="99"/>
      <c r="C449" s="99"/>
      <c r="D449" s="99"/>
      <c r="E449" s="99"/>
      <c r="F449" s="100"/>
      <c r="G449" s="100"/>
      <c r="H449" s="100"/>
      <c r="I449" s="99"/>
      <c r="J449" s="99"/>
      <c r="K449" s="100"/>
      <c r="L449" s="100"/>
      <c r="M449" s="100"/>
      <c r="N449" s="99"/>
      <c r="O449" s="85"/>
    </row>
    <row r="450" spans="1:15">
      <c r="A450" s="99"/>
      <c r="B450" s="99"/>
      <c r="C450" s="99"/>
      <c r="D450" s="99"/>
      <c r="E450" s="99"/>
      <c r="F450" s="100"/>
      <c r="G450" s="100"/>
      <c r="H450" s="100"/>
      <c r="I450" s="99"/>
      <c r="J450" s="99"/>
      <c r="K450" s="100"/>
      <c r="L450" s="100"/>
      <c r="M450" s="100"/>
      <c r="N450" s="99"/>
      <c r="O450" s="85"/>
    </row>
    <row r="451" spans="1:15">
      <c r="A451" s="99"/>
      <c r="B451" s="99"/>
      <c r="C451" s="99"/>
      <c r="D451" s="99"/>
      <c r="E451" s="99"/>
      <c r="F451" s="100"/>
      <c r="G451" s="100"/>
      <c r="H451" s="100"/>
      <c r="I451" s="99"/>
      <c r="J451" s="99"/>
      <c r="K451" s="100"/>
      <c r="L451" s="100"/>
      <c r="M451" s="100"/>
      <c r="N451" s="99"/>
      <c r="O451" s="85"/>
    </row>
    <row r="452" spans="1:15">
      <c r="A452" s="99"/>
      <c r="B452" s="99"/>
      <c r="C452" s="99"/>
      <c r="D452" s="99"/>
      <c r="E452" s="99"/>
      <c r="F452" s="100"/>
      <c r="G452" s="100"/>
      <c r="H452" s="100"/>
      <c r="I452" s="99"/>
      <c r="J452" s="99"/>
      <c r="K452" s="100"/>
      <c r="L452" s="100"/>
      <c r="M452" s="100"/>
      <c r="N452" s="99"/>
      <c r="O452" s="85"/>
    </row>
    <row r="453" spans="1:15">
      <c r="A453" s="99"/>
      <c r="B453" s="99"/>
      <c r="C453" s="99"/>
      <c r="D453" s="99"/>
      <c r="E453" s="99"/>
      <c r="F453" s="100"/>
      <c r="G453" s="100"/>
      <c r="H453" s="100"/>
      <c r="I453" s="99"/>
      <c r="J453" s="99"/>
      <c r="K453" s="100"/>
      <c r="L453" s="100"/>
      <c r="M453" s="100"/>
      <c r="N453" s="99"/>
      <c r="O453" s="85"/>
    </row>
    <row r="454" spans="1:15">
      <c r="A454" s="99"/>
      <c r="B454" s="99"/>
      <c r="C454" s="99"/>
      <c r="D454" s="99"/>
      <c r="E454" s="99"/>
      <c r="F454" s="100"/>
      <c r="G454" s="100"/>
      <c r="H454" s="100"/>
      <c r="I454" s="99"/>
      <c r="J454" s="99"/>
      <c r="K454" s="100"/>
      <c r="L454" s="100"/>
      <c r="M454" s="100"/>
      <c r="N454" s="99"/>
      <c r="O454" s="85"/>
    </row>
    <row r="455" spans="1:15">
      <c r="A455" s="99"/>
      <c r="B455" s="99"/>
      <c r="C455" s="99"/>
      <c r="D455" s="99"/>
      <c r="E455" s="99"/>
      <c r="F455" s="100"/>
      <c r="G455" s="100"/>
      <c r="H455" s="100"/>
      <c r="I455" s="99"/>
      <c r="J455" s="99"/>
      <c r="K455" s="100"/>
      <c r="L455" s="100"/>
      <c r="M455" s="100"/>
      <c r="N455" s="99"/>
      <c r="O455" s="85"/>
    </row>
    <row r="456" spans="1:15">
      <c r="A456" s="99"/>
      <c r="B456" s="99"/>
      <c r="C456" s="99"/>
      <c r="D456" s="99"/>
      <c r="E456" s="99"/>
      <c r="F456" s="100"/>
      <c r="G456" s="100"/>
      <c r="H456" s="100"/>
      <c r="I456" s="99"/>
      <c r="J456" s="99"/>
      <c r="K456" s="100"/>
      <c r="L456" s="100"/>
      <c r="M456" s="100"/>
      <c r="N456" s="99"/>
      <c r="O456" s="85"/>
    </row>
    <row r="457" spans="1:15">
      <c r="A457" s="99"/>
      <c r="B457" s="99"/>
      <c r="C457" s="99"/>
      <c r="D457" s="99"/>
      <c r="E457" s="99"/>
      <c r="F457" s="100"/>
      <c r="G457" s="100"/>
      <c r="H457" s="100"/>
      <c r="I457" s="99"/>
      <c r="J457" s="99"/>
      <c r="K457" s="100"/>
      <c r="L457" s="100"/>
      <c r="M457" s="100"/>
      <c r="N457" s="99"/>
      <c r="O457" s="85"/>
    </row>
    <row r="458" spans="1:15">
      <c r="A458" s="99"/>
      <c r="B458" s="99"/>
      <c r="C458" s="99"/>
      <c r="D458" s="99"/>
      <c r="E458" s="99"/>
      <c r="F458" s="100"/>
      <c r="G458" s="100"/>
      <c r="H458" s="100"/>
      <c r="I458" s="99"/>
      <c r="J458" s="99"/>
      <c r="K458" s="100"/>
      <c r="L458" s="100"/>
      <c r="M458" s="100"/>
      <c r="N458" s="99"/>
      <c r="O458" s="85"/>
    </row>
    <row r="459" spans="1:15">
      <c r="A459" s="99"/>
      <c r="B459" s="99"/>
      <c r="C459" s="99"/>
      <c r="D459" s="99"/>
      <c r="E459" s="99"/>
      <c r="F459" s="100"/>
      <c r="G459" s="100"/>
      <c r="H459" s="100"/>
      <c r="I459" s="99"/>
      <c r="J459" s="99"/>
      <c r="K459" s="100"/>
      <c r="L459" s="100"/>
      <c r="M459" s="100"/>
      <c r="N459" s="99"/>
      <c r="O459" s="85"/>
    </row>
    <row r="460" spans="1:15">
      <c r="A460" s="99"/>
      <c r="B460" s="99"/>
      <c r="C460" s="99"/>
      <c r="D460" s="99"/>
      <c r="E460" s="99"/>
      <c r="F460" s="100"/>
      <c r="G460" s="100"/>
      <c r="H460" s="100"/>
      <c r="I460" s="99"/>
      <c r="J460" s="99"/>
      <c r="K460" s="100"/>
      <c r="L460" s="100"/>
      <c r="M460" s="100"/>
      <c r="N460" s="99"/>
      <c r="O460" s="85"/>
    </row>
    <row r="461" spans="1:15">
      <c r="A461" s="99"/>
      <c r="B461" s="99"/>
      <c r="C461" s="99"/>
      <c r="D461" s="99"/>
      <c r="E461" s="99"/>
      <c r="F461" s="100"/>
      <c r="G461" s="100"/>
      <c r="H461" s="100"/>
      <c r="I461" s="99"/>
      <c r="J461" s="99"/>
      <c r="K461" s="100"/>
      <c r="L461" s="100"/>
      <c r="M461" s="100"/>
      <c r="N461" s="99"/>
      <c r="O461" s="85"/>
    </row>
    <row r="462" spans="1:15">
      <c r="A462" s="99"/>
      <c r="B462" s="99"/>
      <c r="C462" s="99"/>
      <c r="D462" s="99"/>
      <c r="E462" s="99"/>
      <c r="F462" s="100"/>
      <c r="G462" s="100"/>
      <c r="H462" s="100"/>
      <c r="I462" s="99"/>
      <c r="J462" s="99"/>
      <c r="K462" s="100"/>
      <c r="L462" s="100"/>
      <c r="M462" s="100"/>
      <c r="N462" s="99"/>
      <c r="O462" s="85"/>
    </row>
    <row r="463" spans="1:15">
      <c r="A463" s="99"/>
      <c r="B463" s="99"/>
      <c r="C463" s="99"/>
      <c r="D463" s="99"/>
      <c r="E463" s="99"/>
      <c r="F463" s="100"/>
      <c r="G463" s="100"/>
      <c r="H463" s="100"/>
      <c r="I463" s="99"/>
      <c r="J463" s="99"/>
      <c r="K463" s="100"/>
      <c r="L463" s="100"/>
      <c r="M463" s="100"/>
      <c r="N463" s="99"/>
      <c r="O463" s="85"/>
    </row>
    <row r="464" spans="1:15">
      <c r="A464" s="99"/>
      <c r="B464" s="99"/>
      <c r="C464" s="99"/>
      <c r="D464" s="99"/>
      <c r="E464" s="99"/>
      <c r="F464" s="100"/>
      <c r="G464" s="100"/>
      <c r="H464" s="100"/>
      <c r="I464" s="99"/>
      <c r="J464" s="99"/>
      <c r="K464" s="100"/>
      <c r="L464" s="100"/>
      <c r="M464" s="100"/>
      <c r="N464" s="99"/>
      <c r="O464" s="85"/>
    </row>
    <row r="465" spans="1:15">
      <c r="A465" s="99"/>
      <c r="B465" s="99"/>
      <c r="C465" s="99"/>
      <c r="D465" s="99"/>
      <c r="E465" s="99"/>
      <c r="F465" s="100"/>
      <c r="G465" s="100"/>
      <c r="H465" s="100"/>
      <c r="I465" s="99"/>
      <c r="J465" s="99"/>
      <c r="K465" s="100"/>
      <c r="L465" s="100"/>
      <c r="M465" s="100"/>
      <c r="N465" s="99"/>
      <c r="O465" s="85"/>
    </row>
    <row r="466" spans="1:15">
      <c r="A466" s="99"/>
      <c r="B466" s="99"/>
      <c r="C466" s="99"/>
      <c r="D466" s="99"/>
      <c r="E466" s="99"/>
      <c r="F466" s="100"/>
      <c r="G466" s="100"/>
      <c r="H466" s="100"/>
      <c r="I466" s="99"/>
      <c r="J466" s="99"/>
      <c r="K466" s="100"/>
      <c r="L466" s="100"/>
      <c r="M466" s="100"/>
      <c r="N466" s="99"/>
      <c r="O466" s="85"/>
    </row>
    <row r="467" spans="1:15">
      <c r="A467" s="99"/>
      <c r="B467" s="99"/>
      <c r="C467" s="99"/>
      <c r="D467" s="99"/>
      <c r="E467" s="99"/>
      <c r="F467" s="100"/>
      <c r="G467" s="100"/>
      <c r="H467" s="100"/>
      <c r="I467" s="99"/>
      <c r="J467" s="99"/>
      <c r="K467" s="100"/>
      <c r="L467" s="100"/>
      <c r="M467" s="100"/>
      <c r="N467" s="99"/>
      <c r="O467" s="85"/>
    </row>
    <row r="468" spans="1:15">
      <c r="A468" s="99"/>
      <c r="B468" s="99"/>
      <c r="C468" s="99"/>
      <c r="D468" s="99"/>
      <c r="E468" s="99"/>
      <c r="F468" s="100"/>
      <c r="G468" s="100"/>
      <c r="H468" s="100"/>
      <c r="I468" s="99"/>
      <c r="J468" s="99"/>
      <c r="K468" s="100"/>
      <c r="L468" s="100"/>
      <c r="M468" s="100"/>
      <c r="N468" s="99"/>
      <c r="O468" s="85"/>
    </row>
    <row r="469" spans="1:15">
      <c r="A469" s="99"/>
      <c r="B469" s="99"/>
      <c r="C469" s="99"/>
      <c r="D469" s="99"/>
      <c r="E469" s="99"/>
      <c r="F469" s="100"/>
      <c r="G469" s="100"/>
      <c r="H469" s="100"/>
      <c r="I469" s="99"/>
      <c r="J469" s="99"/>
      <c r="K469" s="100"/>
      <c r="L469" s="100"/>
      <c r="M469" s="100"/>
      <c r="N469" s="99"/>
      <c r="O469" s="85"/>
    </row>
    <row r="470" spans="1:15">
      <c r="A470" s="99"/>
      <c r="B470" s="99"/>
      <c r="C470" s="99"/>
      <c r="D470" s="99"/>
      <c r="E470" s="99"/>
      <c r="F470" s="100"/>
      <c r="G470" s="100"/>
      <c r="H470" s="100"/>
      <c r="I470" s="99"/>
      <c r="J470" s="99"/>
      <c r="K470" s="100"/>
      <c r="L470" s="100"/>
      <c r="M470" s="100"/>
      <c r="N470" s="99"/>
      <c r="O470" s="85"/>
    </row>
    <row r="471" spans="1:15">
      <c r="A471" s="99"/>
      <c r="B471" s="99"/>
      <c r="C471" s="99"/>
      <c r="D471" s="99"/>
      <c r="E471" s="99"/>
      <c r="F471" s="100"/>
      <c r="G471" s="100"/>
      <c r="H471" s="100"/>
      <c r="I471" s="99"/>
      <c r="J471" s="99"/>
      <c r="K471" s="100"/>
      <c r="L471" s="100"/>
      <c r="M471" s="100"/>
      <c r="N471" s="99"/>
      <c r="O471" s="85"/>
    </row>
    <row r="472" spans="1:15">
      <c r="A472" s="99"/>
      <c r="B472" s="99"/>
      <c r="C472" s="99"/>
      <c r="D472" s="99"/>
      <c r="E472" s="99"/>
      <c r="F472" s="100"/>
      <c r="G472" s="100"/>
      <c r="H472" s="100"/>
      <c r="I472" s="99"/>
      <c r="J472" s="99"/>
      <c r="K472" s="100"/>
      <c r="L472" s="100"/>
      <c r="M472" s="100"/>
      <c r="N472" s="99"/>
      <c r="O472" s="85"/>
    </row>
    <row r="473" spans="1:15">
      <c r="A473" s="99"/>
      <c r="B473" s="99"/>
      <c r="C473" s="99"/>
      <c r="D473" s="99"/>
      <c r="E473" s="99"/>
      <c r="F473" s="100"/>
      <c r="G473" s="100"/>
      <c r="H473" s="100"/>
      <c r="I473" s="99"/>
      <c r="J473" s="99"/>
      <c r="K473" s="100"/>
      <c r="L473" s="100"/>
      <c r="M473" s="100"/>
      <c r="N473" s="99"/>
      <c r="O473" s="85"/>
    </row>
    <row r="474" spans="1:15">
      <c r="A474" s="99"/>
      <c r="B474" s="99"/>
      <c r="C474" s="99"/>
      <c r="D474" s="99"/>
      <c r="E474" s="99"/>
      <c r="F474" s="100"/>
      <c r="G474" s="100"/>
      <c r="H474" s="100"/>
      <c r="I474" s="99"/>
      <c r="J474" s="99"/>
      <c r="K474" s="100"/>
      <c r="L474" s="100"/>
      <c r="M474" s="100"/>
      <c r="N474" s="99"/>
      <c r="O474" s="85"/>
    </row>
    <row r="475" spans="1:15">
      <c r="A475" s="99"/>
      <c r="B475" s="99"/>
      <c r="C475" s="99"/>
      <c r="D475" s="99"/>
      <c r="E475" s="99"/>
      <c r="F475" s="100"/>
      <c r="G475" s="100"/>
      <c r="H475" s="100"/>
      <c r="I475" s="99"/>
      <c r="J475" s="99"/>
      <c r="K475" s="100"/>
      <c r="L475" s="100"/>
      <c r="M475" s="100"/>
      <c r="N475" s="99"/>
      <c r="O475" s="85"/>
    </row>
    <row r="476" spans="1:15">
      <c r="A476" s="99"/>
      <c r="B476" s="99"/>
      <c r="C476" s="99"/>
      <c r="D476" s="99"/>
      <c r="E476" s="99"/>
      <c r="F476" s="100"/>
      <c r="G476" s="100"/>
      <c r="H476" s="100"/>
      <c r="I476" s="99"/>
      <c r="J476" s="99"/>
      <c r="K476" s="100"/>
      <c r="L476" s="100"/>
      <c r="M476" s="100"/>
      <c r="N476" s="99"/>
      <c r="O476" s="85"/>
    </row>
    <row r="477" spans="1:15">
      <c r="A477" s="99"/>
      <c r="B477" s="99"/>
      <c r="C477" s="99"/>
      <c r="D477" s="99"/>
      <c r="E477" s="99"/>
      <c r="F477" s="100"/>
      <c r="G477" s="100"/>
      <c r="H477" s="100"/>
      <c r="I477" s="99"/>
      <c r="J477" s="99"/>
      <c r="K477" s="100"/>
      <c r="L477" s="100"/>
      <c r="M477" s="100"/>
      <c r="N477" s="99"/>
      <c r="O477" s="85"/>
    </row>
    <row r="478" spans="1:15">
      <c r="A478" s="99"/>
      <c r="B478" s="99"/>
      <c r="C478" s="99"/>
      <c r="D478" s="99"/>
      <c r="E478" s="99"/>
      <c r="F478" s="100"/>
      <c r="G478" s="100"/>
      <c r="H478" s="100"/>
      <c r="I478" s="99"/>
      <c r="J478" s="99"/>
      <c r="K478" s="100"/>
      <c r="L478" s="100"/>
      <c r="M478" s="100"/>
      <c r="N478" s="99"/>
      <c r="O478" s="85"/>
    </row>
    <row r="479" spans="1:15">
      <c r="A479" s="99"/>
      <c r="B479" s="99"/>
      <c r="C479" s="99"/>
      <c r="D479" s="99"/>
      <c r="E479" s="99"/>
      <c r="F479" s="100"/>
      <c r="G479" s="100"/>
      <c r="H479" s="100"/>
      <c r="I479" s="99"/>
      <c r="J479" s="99"/>
      <c r="K479" s="100"/>
      <c r="L479" s="100"/>
      <c r="M479" s="100"/>
      <c r="N479" s="99"/>
      <c r="O479" s="85"/>
    </row>
    <row r="480" spans="1:15">
      <c r="A480" s="99"/>
      <c r="B480" s="99"/>
      <c r="C480" s="99"/>
      <c r="D480" s="99"/>
      <c r="E480" s="99"/>
      <c r="F480" s="100"/>
      <c r="G480" s="100"/>
      <c r="H480" s="100"/>
      <c r="I480" s="99"/>
      <c r="J480" s="99"/>
      <c r="K480" s="100"/>
      <c r="L480" s="100"/>
      <c r="M480" s="100"/>
      <c r="N480" s="99"/>
      <c r="O480" s="85"/>
    </row>
    <row r="481" spans="1:15">
      <c r="A481" s="99"/>
      <c r="B481" s="99"/>
      <c r="C481" s="99"/>
      <c r="D481" s="99"/>
      <c r="E481" s="99"/>
      <c r="F481" s="100"/>
      <c r="G481" s="100"/>
      <c r="H481" s="100"/>
      <c r="I481" s="99"/>
      <c r="J481" s="99"/>
      <c r="K481" s="100"/>
      <c r="L481" s="100"/>
      <c r="M481" s="100"/>
      <c r="N481" s="99"/>
      <c r="O481" s="85"/>
    </row>
    <row r="482" spans="1:15">
      <c r="A482" s="99"/>
      <c r="B482" s="99"/>
      <c r="C482" s="99"/>
      <c r="D482" s="99"/>
      <c r="E482" s="99"/>
      <c r="F482" s="100"/>
      <c r="G482" s="100"/>
      <c r="H482" s="100"/>
      <c r="I482" s="99"/>
      <c r="J482" s="99"/>
      <c r="K482" s="100"/>
      <c r="L482" s="100"/>
      <c r="M482" s="100"/>
      <c r="N482" s="99"/>
      <c r="O482" s="85"/>
    </row>
    <row r="483" spans="1:15">
      <c r="A483" s="99"/>
      <c r="B483" s="99"/>
      <c r="C483" s="99"/>
      <c r="D483" s="99"/>
      <c r="E483" s="99"/>
      <c r="F483" s="100"/>
      <c r="G483" s="100"/>
      <c r="H483" s="100"/>
      <c r="I483" s="99"/>
      <c r="J483" s="99"/>
      <c r="K483" s="100"/>
      <c r="L483" s="100"/>
      <c r="M483" s="100"/>
      <c r="N483" s="99"/>
      <c r="O483" s="85"/>
    </row>
    <row r="484" spans="1:15">
      <c r="A484" s="99"/>
      <c r="B484" s="99"/>
      <c r="C484" s="99"/>
      <c r="D484" s="99"/>
      <c r="E484" s="99"/>
      <c r="F484" s="100"/>
      <c r="G484" s="100"/>
      <c r="H484" s="100"/>
      <c r="I484" s="99"/>
      <c r="J484" s="99"/>
      <c r="K484" s="100"/>
      <c r="L484" s="100"/>
      <c r="M484" s="100"/>
      <c r="N484" s="99"/>
      <c r="O484" s="85"/>
    </row>
    <row r="485" spans="1:15">
      <c r="A485" s="99"/>
      <c r="B485" s="99"/>
      <c r="C485" s="99"/>
      <c r="D485" s="99"/>
      <c r="E485" s="99"/>
      <c r="F485" s="100"/>
      <c r="G485" s="100"/>
      <c r="H485" s="100"/>
      <c r="I485" s="99"/>
      <c r="J485" s="99"/>
      <c r="K485" s="100"/>
      <c r="L485" s="100"/>
      <c r="M485" s="100"/>
      <c r="N485" s="99"/>
      <c r="O485" s="85"/>
    </row>
    <row r="486" spans="1:15">
      <c r="A486" s="99"/>
      <c r="B486" s="99"/>
      <c r="C486" s="99"/>
      <c r="D486" s="99"/>
      <c r="E486" s="99"/>
      <c r="F486" s="100"/>
      <c r="G486" s="100"/>
      <c r="H486" s="100"/>
      <c r="I486" s="99"/>
      <c r="J486" s="99"/>
      <c r="K486" s="100"/>
      <c r="L486" s="100"/>
      <c r="M486" s="100"/>
      <c r="N486" s="99"/>
      <c r="O486" s="85"/>
    </row>
    <row r="487" spans="1:15">
      <c r="A487" s="99"/>
      <c r="B487" s="99"/>
      <c r="C487" s="99"/>
      <c r="D487" s="99"/>
      <c r="E487" s="99"/>
      <c r="F487" s="100"/>
      <c r="G487" s="100"/>
      <c r="H487" s="100"/>
      <c r="I487" s="99"/>
      <c r="J487" s="99"/>
      <c r="K487" s="100"/>
      <c r="L487" s="100"/>
      <c r="M487" s="100"/>
      <c r="N487" s="99"/>
      <c r="O487" s="85"/>
    </row>
    <row r="488" spans="1:15">
      <c r="A488" s="99"/>
      <c r="B488" s="99"/>
      <c r="C488" s="99"/>
      <c r="D488" s="99"/>
      <c r="E488" s="99"/>
      <c r="F488" s="100"/>
      <c r="G488" s="100"/>
      <c r="H488" s="100"/>
      <c r="I488" s="99"/>
      <c r="J488" s="99"/>
      <c r="K488" s="100"/>
      <c r="L488" s="100"/>
      <c r="M488" s="100"/>
      <c r="N488" s="99"/>
      <c r="O488" s="85"/>
    </row>
    <row r="489" spans="1:15">
      <c r="A489" s="99"/>
      <c r="B489" s="99"/>
      <c r="C489" s="99"/>
      <c r="D489" s="99"/>
      <c r="E489" s="99"/>
      <c r="F489" s="100"/>
      <c r="G489" s="100"/>
      <c r="H489" s="100"/>
      <c r="I489" s="99"/>
      <c r="J489" s="99"/>
      <c r="K489" s="100"/>
      <c r="L489" s="100"/>
      <c r="M489" s="100"/>
      <c r="N489" s="99"/>
      <c r="O489" s="85"/>
    </row>
    <row r="490" spans="1:15">
      <c r="A490" s="99"/>
      <c r="B490" s="99"/>
      <c r="C490" s="99"/>
      <c r="D490" s="99"/>
      <c r="E490" s="99"/>
      <c r="F490" s="100"/>
      <c r="G490" s="100"/>
      <c r="H490" s="100"/>
      <c r="I490" s="99"/>
      <c r="J490" s="99"/>
      <c r="K490" s="100"/>
      <c r="L490" s="100"/>
      <c r="M490" s="100"/>
      <c r="N490" s="99"/>
      <c r="O490" s="85"/>
    </row>
    <row r="491" spans="1:15">
      <c r="A491" s="99"/>
      <c r="B491" s="99"/>
      <c r="C491" s="99"/>
      <c r="D491" s="99"/>
      <c r="E491" s="99"/>
      <c r="F491" s="100"/>
      <c r="G491" s="100"/>
      <c r="H491" s="100"/>
      <c r="I491" s="99"/>
      <c r="J491" s="99"/>
      <c r="K491" s="100"/>
      <c r="L491" s="100"/>
      <c r="M491" s="100"/>
      <c r="N491" s="99"/>
      <c r="O491" s="85"/>
    </row>
    <row r="492" spans="1:15">
      <c r="A492" s="99"/>
      <c r="B492" s="99"/>
      <c r="C492" s="99"/>
      <c r="D492" s="99"/>
      <c r="E492" s="99"/>
      <c r="F492" s="100"/>
      <c r="G492" s="100"/>
      <c r="H492" s="100"/>
      <c r="I492" s="99"/>
      <c r="J492" s="99"/>
      <c r="K492" s="100"/>
      <c r="L492" s="100"/>
      <c r="M492" s="100"/>
      <c r="N492" s="99"/>
      <c r="O492" s="85"/>
    </row>
    <row r="493" spans="1:15">
      <c r="A493" s="99"/>
      <c r="B493" s="99"/>
      <c r="C493" s="99"/>
      <c r="D493" s="99"/>
      <c r="E493" s="99"/>
      <c r="F493" s="100"/>
      <c r="G493" s="100"/>
      <c r="H493" s="100"/>
      <c r="I493" s="99"/>
      <c r="J493" s="99"/>
      <c r="K493" s="100"/>
      <c r="L493" s="100"/>
      <c r="M493" s="100"/>
      <c r="N493" s="99"/>
      <c r="O493" s="85"/>
    </row>
    <row r="494" spans="1:15">
      <c r="A494" s="99"/>
      <c r="B494" s="99"/>
      <c r="C494" s="99"/>
      <c r="D494" s="99"/>
      <c r="E494" s="99"/>
      <c r="F494" s="100"/>
      <c r="G494" s="100"/>
      <c r="H494" s="100"/>
      <c r="I494" s="99"/>
      <c r="J494" s="99"/>
      <c r="K494" s="100"/>
      <c r="L494" s="100"/>
      <c r="M494" s="100"/>
      <c r="N494" s="99"/>
      <c r="O494" s="85"/>
    </row>
    <row r="495" spans="1:15">
      <c r="A495" s="99"/>
      <c r="B495" s="99"/>
      <c r="C495" s="99"/>
      <c r="D495" s="99"/>
      <c r="E495" s="99"/>
      <c r="F495" s="100"/>
      <c r="G495" s="100"/>
      <c r="H495" s="100"/>
      <c r="I495" s="99"/>
      <c r="J495" s="99"/>
      <c r="K495" s="100"/>
      <c r="L495" s="100"/>
      <c r="M495" s="100"/>
      <c r="N495" s="99"/>
      <c r="O495" s="85"/>
    </row>
    <row r="496" spans="1:15">
      <c r="A496" s="99"/>
      <c r="B496" s="99"/>
      <c r="C496" s="99"/>
      <c r="D496" s="99"/>
      <c r="E496" s="99"/>
      <c r="F496" s="100"/>
      <c r="G496" s="100"/>
      <c r="H496" s="100"/>
      <c r="I496" s="99"/>
      <c r="J496" s="99"/>
      <c r="K496" s="100"/>
      <c r="L496" s="100"/>
      <c r="M496" s="100"/>
      <c r="N496" s="99"/>
      <c r="O496" s="85"/>
    </row>
    <row r="497" spans="1:15">
      <c r="A497" s="99"/>
      <c r="B497" s="99"/>
      <c r="C497" s="99"/>
      <c r="D497" s="99"/>
      <c r="E497" s="99"/>
      <c r="F497" s="100"/>
      <c r="G497" s="100"/>
      <c r="H497" s="100"/>
      <c r="I497" s="99"/>
      <c r="J497" s="99"/>
      <c r="K497" s="100"/>
      <c r="L497" s="100"/>
      <c r="M497" s="100"/>
      <c r="N497" s="99"/>
      <c r="O497" s="85"/>
    </row>
    <row r="498" spans="1:15">
      <c r="A498" s="99"/>
      <c r="B498" s="99"/>
      <c r="C498" s="99"/>
      <c r="D498" s="99"/>
      <c r="E498" s="99"/>
      <c r="F498" s="100"/>
      <c r="G498" s="100"/>
      <c r="H498" s="100"/>
      <c r="I498" s="99"/>
      <c r="J498" s="99"/>
      <c r="K498" s="100"/>
      <c r="L498" s="100"/>
      <c r="M498" s="100"/>
      <c r="N498" s="99"/>
      <c r="O498" s="85"/>
    </row>
    <row r="499" spans="1:15">
      <c r="A499" s="99"/>
      <c r="B499" s="99"/>
      <c r="C499" s="99"/>
      <c r="D499" s="99"/>
      <c r="E499" s="99"/>
      <c r="F499" s="100"/>
      <c r="G499" s="100"/>
      <c r="H499" s="100"/>
      <c r="I499" s="99"/>
      <c r="J499" s="99"/>
      <c r="K499" s="100"/>
      <c r="L499" s="100"/>
      <c r="M499" s="100"/>
      <c r="N499" s="99"/>
      <c r="O499" s="85"/>
    </row>
    <row r="500" spans="1:15">
      <c r="A500" s="99"/>
      <c r="B500" s="99"/>
      <c r="C500" s="99"/>
      <c r="D500" s="99"/>
      <c r="E500" s="99"/>
      <c r="F500" s="100"/>
      <c r="G500" s="100"/>
      <c r="H500" s="100"/>
      <c r="I500" s="99"/>
      <c r="J500" s="99"/>
      <c r="K500" s="100"/>
      <c r="L500" s="100"/>
      <c r="M500" s="100"/>
      <c r="N500" s="99"/>
      <c r="O500" s="85"/>
    </row>
    <row r="501" spans="1:15">
      <c r="A501" s="99"/>
      <c r="B501" s="99"/>
      <c r="C501" s="99"/>
      <c r="D501" s="99"/>
      <c r="E501" s="99"/>
      <c r="F501" s="100"/>
      <c r="G501" s="100"/>
      <c r="H501" s="100"/>
      <c r="I501" s="99"/>
      <c r="J501" s="99"/>
      <c r="K501" s="100"/>
      <c r="L501" s="100"/>
      <c r="M501" s="100"/>
      <c r="N501" s="99"/>
      <c r="O501" s="85"/>
    </row>
    <row r="502" spans="1:15">
      <c r="A502" s="99"/>
      <c r="B502" s="99"/>
      <c r="C502" s="99"/>
      <c r="D502" s="99"/>
      <c r="E502" s="99"/>
      <c r="F502" s="100"/>
      <c r="G502" s="100"/>
      <c r="H502" s="100"/>
      <c r="I502" s="99"/>
      <c r="J502" s="99"/>
      <c r="K502" s="100"/>
      <c r="L502" s="100"/>
      <c r="M502" s="100"/>
      <c r="N502" s="99"/>
      <c r="O502" s="85"/>
    </row>
    <row r="503" spans="1:15">
      <c r="A503" s="99"/>
      <c r="B503" s="99"/>
      <c r="C503" s="99"/>
      <c r="D503" s="99"/>
      <c r="E503" s="99"/>
      <c r="F503" s="100"/>
      <c r="G503" s="100"/>
      <c r="H503" s="100"/>
      <c r="I503" s="99"/>
      <c r="J503" s="99"/>
      <c r="K503" s="100"/>
      <c r="L503" s="100"/>
      <c r="M503" s="100"/>
      <c r="N503" s="99"/>
      <c r="O503" s="85"/>
    </row>
    <row r="504" spans="1:15">
      <c r="A504" s="99"/>
      <c r="B504" s="99"/>
      <c r="C504" s="99"/>
      <c r="D504" s="99"/>
      <c r="E504" s="99"/>
      <c r="F504" s="100"/>
      <c r="G504" s="100"/>
      <c r="H504" s="100"/>
      <c r="I504" s="99"/>
      <c r="J504" s="99"/>
      <c r="K504" s="100"/>
      <c r="L504" s="100"/>
      <c r="M504" s="100"/>
      <c r="N504" s="99"/>
      <c r="O504" s="85"/>
    </row>
    <row r="505" spans="1:15">
      <c r="A505" s="99"/>
      <c r="B505" s="99"/>
      <c r="C505" s="99"/>
      <c r="D505" s="99"/>
      <c r="E505" s="99"/>
      <c r="F505" s="100"/>
      <c r="G505" s="100"/>
      <c r="H505" s="100"/>
      <c r="I505" s="99"/>
      <c r="J505" s="99"/>
      <c r="K505" s="100"/>
      <c r="L505" s="100"/>
      <c r="M505" s="100"/>
      <c r="N505" s="99"/>
      <c r="O505" s="85"/>
    </row>
    <row r="506" spans="1:15">
      <c r="A506" s="99"/>
      <c r="B506" s="99"/>
      <c r="C506" s="99"/>
      <c r="D506" s="99"/>
      <c r="E506" s="99"/>
      <c r="F506" s="100"/>
      <c r="G506" s="100"/>
      <c r="H506" s="100"/>
      <c r="I506" s="99"/>
      <c r="J506" s="99"/>
      <c r="K506" s="100"/>
      <c r="L506" s="100"/>
      <c r="M506" s="100"/>
      <c r="N506" s="99"/>
      <c r="O506" s="85"/>
    </row>
    <row r="507" spans="1:15">
      <c r="A507" s="99"/>
      <c r="B507" s="99"/>
      <c r="C507" s="99"/>
      <c r="D507" s="99"/>
      <c r="E507" s="99"/>
      <c r="F507" s="100"/>
      <c r="G507" s="100"/>
      <c r="H507" s="100"/>
      <c r="I507" s="99"/>
      <c r="J507" s="99"/>
      <c r="K507" s="100"/>
      <c r="L507" s="100"/>
      <c r="M507" s="100"/>
      <c r="N507" s="99"/>
      <c r="O507" s="85"/>
    </row>
    <row r="508" spans="1:15">
      <c r="A508" s="99"/>
      <c r="B508" s="99"/>
      <c r="C508" s="99"/>
      <c r="D508" s="99"/>
      <c r="E508" s="99"/>
      <c r="F508" s="100"/>
      <c r="G508" s="100"/>
      <c r="H508" s="100"/>
      <c r="I508" s="99"/>
      <c r="J508" s="99"/>
      <c r="K508" s="100"/>
      <c r="L508" s="100"/>
      <c r="M508" s="100"/>
      <c r="N508" s="99"/>
      <c r="O508" s="85"/>
    </row>
    <row r="509" spans="1:15">
      <c r="A509" s="99"/>
      <c r="B509" s="99"/>
      <c r="C509" s="99"/>
      <c r="D509" s="99"/>
      <c r="E509" s="99"/>
      <c r="F509" s="100"/>
      <c r="G509" s="100"/>
      <c r="H509" s="100"/>
      <c r="I509" s="99"/>
      <c r="J509" s="99"/>
      <c r="K509" s="100"/>
      <c r="L509" s="100"/>
      <c r="M509" s="100"/>
      <c r="N509" s="99"/>
      <c r="O509" s="85"/>
    </row>
    <row r="510" spans="1:15">
      <c r="A510" s="99"/>
      <c r="B510" s="99"/>
      <c r="C510" s="99"/>
      <c r="D510" s="99"/>
      <c r="E510" s="99"/>
      <c r="F510" s="100"/>
      <c r="G510" s="100"/>
      <c r="H510" s="100"/>
      <c r="I510" s="99"/>
      <c r="J510" s="99"/>
      <c r="K510" s="100"/>
      <c r="L510" s="100"/>
      <c r="M510" s="100"/>
      <c r="N510" s="99"/>
      <c r="O510" s="85"/>
    </row>
    <row r="511" spans="1:15">
      <c r="A511" s="99"/>
      <c r="B511" s="99"/>
      <c r="C511" s="99"/>
      <c r="D511" s="99"/>
      <c r="E511" s="99"/>
      <c r="F511" s="100"/>
      <c r="G511" s="100"/>
      <c r="H511" s="100"/>
      <c r="I511" s="99"/>
      <c r="J511" s="99"/>
      <c r="K511" s="100"/>
      <c r="L511" s="100"/>
      <c r="M511" s="100"/>
      <c r="N511" s="99"/>
      <c r="O511" s="85"/>
    </row>
    <row r="512" spans="1:15">
      <c r="A512" s="99"/>
      <c r="B512" s="99"/>
      <c r="C512" s="99"/>
      <c r="D512" s="99"/>
      <c r="E512" s="99"/>
      <c r="F512" s="100"/>
      <c r="G512" s="100"/>
      <c r="H512" s="100"/>
      <c r="I512" s="99"/>
      <c r="J512" s="99"/>
      <c r="K512" s="100"/>
      <c r="L512" s="100"/>
      <c r="M512" s="100"/>
      <c r="N512" s="99"/>
      <c r="O512" s="85"/>
    </row>
    <row r="513" spans="1:15">
      <c r="A513" s="99"/>
      <c r="B513" s="99"/>
      <c r="C513" s="99"/>
      <c r="D513" s="99"/>
      <c r="E513" s="99"/>
      <c r="F513" s="100"/>
      <c r="G513" s="100"/>
      <c r="H513" s="100"/>
      <c r="I513" s="99"/>
      <c r="J513" s="99"/>
      <c r="K513" s="100"/>
      <c r="L513" s="100"/>
      <c r="M513" s="100"/>
      <c r="N513" s="99"/>
      <c r="O513" s="85"/>
    </row>
    <row r="514" spans="1:15">
      <c r="A514" s="99"/>
      <c r="B514" s="99"/>
      <c r="C514" s="99"/>
      <c r="D514" s="99"/>
      <c r="E514" s="99"/>
      <c r="F514" s="100"/>
      <c r="G514" s="100"/>
      <c r="H514" s="100"/>
      <c r="I514" s="99"/>
      <c r="J514" s="99"/>
      <c r="K514" s="100"/>
      <c r="L514" s="100"/>
      <c r="M514" s="100"/>
      <c r="N514" s="99"/>
      <c r="O514" s="85"/>
    </row>
    <row r="515" spans="1:15">
      <c r="A515" s="99"/>
      <c r="B515" s="99"/>
      <c r="C515" s="99"/>
      <c r="D515" s="99"/>
      <c r="E515" s="99"/>
      <c r="F515" s="100"/>
      <c r="G515" s="100"/>
      <c r="H515" s="100"/>
      <c r="I515" s="99"/>
      <c r="J515" s="99"/>
      <c r="K515" s="100"/>
      <c r="L515" s="100"/>
      <c r="M515" s="100"/>
      <c r="N515" s="99"/>
      <c r="O515" s="85"/>
    </row>
    <row r="516" spans="1:15">
      <c r="A516" s="99"/>
      <c r="B516" s="99"/>
      <c r="C516" s="99"/>
      <c r="D516" s="99"/>
      <c r="E516" s="99"/>
      <c r="F516" s="100"/>
      <c r="G516" s="100"/>
      <c r="H516" s="100"/>
      <c r="I516" s="99"/>
      <c r="J516" s="99"/>
      <c r="K516" s="100"/>
      <c r="L516" s="100"/>
      <c r="M516" s="100"/>
      <c r="N516" s="99"/>
      <c r="O516" s="85"/>
    </row>
    <row r="517" spans="1:15">
      <c r="A517" s="99"/>
      <c r="B517" s="99"/>
      <c r="C517" s="99"/>
      <c r="D517" s="99"/>
      <c r="E517" s="99"/>
      <c r="F517" s="100"/>
      <c r="G517" s="100"/>
      <c r="H517" s="100"/>
      <c r="I517" s="99"/>
      <c r="J517" s="99"/>
      <c r="K517" s="100"/>
      <c r="L517" s="100"/>
      <c r="M517" s="100"/>
      <c r="N517" s="99"/>
      <c r="O517" s="85"/>
    </row>
    <row r="518" spans="1:15">
      <c r="A518" s="99"/>
      <c r="B518" s="99"/>
      <c r="C518" s="99"/>
      <c r="D518" s="99"/>
      <c r="E518" s="99"/>
      <c r="F518" s="100"/>
      <c r="G518" s="100"/>
      <c r="H518" s="100"/>
      <c r="I518" s="99"/>
      <c r="J518" s="99"/>
      <c r="K518" s="100"/>
      <c r="L518" s="100"/>
      <c r="M518" s="100"/>
      <c r="N518" s="99"/>
      <c r="O518" s="85"/>
    </row>
    <row r="519" spans="1:15">
      <c r="A519" s="99"/>
      <c r="B519" s="99"/>
      <c r="C519" s="99"/>
      <c r="D519" s="99"/>
      <c r="E519" s="99"/>
      <c r="F519" s="100"/>
      <c r="G519" s="100"/>
      <c r="H519" s="100"/>
      <c r="I519" s="99"/>
      <c r="J519" s="99"/>
      <c r="K519" s="100"/>
      <c r="L519" s="100"/>
      <c r="M519" s="100"/>
      <c r="N519" s="99"/>
      <c r="O519" s="85"/>
    </row>
    <row r="520" spans="1:15">
      <c r="A520" s="99"/>
      <c r="B520" s="99"/>
      <c r="C520" s="99"/>
      <c r="D520" s="99"/>
      <c r="E520" s="99"/>
      <c r="F520" s="100"/>
      <c r="G520" s="100"/>
      <c r="H520" s="100"/>
      <c r="I520" s="99"/>
      <c r="J520" s="99"/>
      <c r="K520" s="100"/>
      <c r="L520" s="100"/>
      <c r="M520" s="100"/>
      <c r="N520" s="99"/>
      <c r="O520" s="85"/>
    </row>
    <row r="521" spans="1:15">
      <c r="A521" s="99"/>
      <c r="B521" s="99"/>
      <c r="C521" s="99"/>
      <c r="D521" s="99"/>
      <c r="E521" s="99"/>
      <c r="F521" s="100"/>
      <c r="G521" s="100"/>
      <c r="H521" s="100"/>
      <c r="I521" s="99"/>
      <c r="J521" s="99"/>
      <c r="K521" s="100"/>
      <c r="L521" s="100"/>
      <c r="M521" s="100"/>
      <c r="N521" s="99"/>
      <c r="O521" s="85"/>
    </row>
    <row r="522" spans="1:15">
      <c r="A522" s="99"/>
      <c r="B522" s="99"/>
      <c r="C522" s="99"/>
      <c r="D522" s="99"/>
      <c r="E522" s="99"/>
      <c r="F522" s="100"/>
      <c r="G522" s="100"/>
      <c r="H522" s="100"/>
      <c r="I522" s="99"/>
      <c r="J522" s="99"/>
      <c r="K522" s="100"/>
      <c r="L522" s="100"/>
      <c r="M522" s="100"/>
      <c r="N522" s="99"/>
      <c r="O522" s="85"/>
    </row>
    <row r="523" spans="1:15">
      <c r="A523" s="99"/>
      <c r="B523" s="99"/>
      <c r="C523" s="99"/>
      <c r="D523" s="99"/>
      <c r="E523" s="99"/>
      <c r="F523" s="100"/>
      <c r="G523" s="100"/>
      <c r="H523" s="100"/>
      <c r="I523" s="99"/>
      <c r="J523" s="99"/>
      <c r="K523" s="100"/>
      <c r="L523" s="100"/>
      <c r="M523" s="100"/>
      <c r="N523" s="99"/>
      <c r="O523" s="85"/>
    </row>
    <row r="524" spans="1:15">
      <c r="A524" s="99"/>
      <c r="B524" s="99"/>
      <c r="C524" s="99"/>
      <c r="D524" s="99"/>
      <c r="E524" s="99"/>
      <c r="F524" s="100"/>
      <c r="G524" s="100"/>
      <c r="H524" s="100"/>
      <c r="I524" s="99"/>
      <c r="J524" s="99"/>
      <c r="K524" s="100"/>
      <c r="L524" s="100"/>
      <c r="M524" s="100"/>
      <c r="N524" s="99"/>
      <c r="O524" s="85"/>
    </row>
    <row r="525" spans="1:15">
      <c r="A525" s="99"/>
      <c r="B525" s="99"/>
      <c r="C525" s="99"/>
      <c r="D525" s="99"/>
      <c r="E525" s="99"/>
      <c r="F525" s="100"/>
      <c r="G525" s="100"/>
      <c r="H525" s="100"/>
      <c r="I525" s="99"/>
      <c r="J525" s="99"/>
      <c r="K525" s="100"/>
      <c r="L525" s="100"/>
      <c r="M525" s="100"/>
      <c r="N525" s="99"/>
      <c r="O525" s="85"/>
    </row>
    <row r="526" spans="1:15">
      <c r="A526" s="99"/>
      <c r="B526" s="99"/>
      <c r="C526" s="99"/>
      <c r="D526" s="99"/>
      <c r="E526" s="99"/>
      <c r="F526" s="100"/>
      <c r="G526" s="100"/>
      <c r="H526" s="100"/>
      <c r="I526" s="99"/>
      <c r="J526" s="99"/>
      <c r="K526" s="100"/>
      <c r="L526" s="100"/>
      <c r="M526" s="100"/>
      <c r="N526" s="99"/>
      <c r="O526" s="85"/>
    </row>
    <row r="527" spans="1:15">
      <c r="A527" s="99"/>
      <c r="B527" s="99"/>
      <c r="C527" s="99"/>
      <c r="D527" s="99"/>
      <c r="E527" s="99"/>
      <c r="F527" s="100"/>
      <c r="G527" s="100"/>
      <c r="H527" s="100"/>
      <c r="I527" s="99"/>
      <c r="J527" s="99"/>
      <c r="K527" s="100"/>
      <c r="L527" s="100"/>
      <c r="M527" s="100"/>
      <c r="N527" s="99"/>
      <c r="O527" s="85"/>
    </row>
    <row r="528" spans="1:15">
      <c r="A528" s="99"/>
      <c r="B528" s="99"/>
      <c r="C528" s="99"/>
      <c r="D528" s="99"/>
      <c r="E528" s="99"/>
      <c r="F528" s="100"/>
      <c r="G528" s="100"/>
      <c r="H528" s="100"/>
      <c r="I528" s="99"/>
      <c r="J528" s="99"/>
      <c r="K528" s="100"/>
      <c r="L528" s="100"/>
      <c r="M528" s="100"/>
      <c r="N528" s="99"/>
      <c r="O528" s="85"/>
    </row>
    <row r="529" spans="1:15">
      <c r="A529" s="99"/>
      <c r="B529" s="99"/>
      <c r="C529" s="99"/>
      <c r="D529" s="99"/>
      <c r="E529" s="99"/>
      <c r="F529" s="100"/>
      <c r="G529" s="100"/>
      <c r="H529" s="100"/>
      <c r="I529" s="99"/>
      <c r="J529" s="99"/>
      <c r="K529" s="100"/>
      <c r="L529" s="100"/>
      <c r="M529" s="100"/>
      <c r="N529" s="99"/>
      <c r="O529" s="85"/>
    </row>
    <row r="530" spans="1:15">
      <c r="A530" s="99"/>
      <c r="B530" s="99"/>
      <c r="C530" s="99"/>
      <c r="D530" s="99"/>
      <c r="E530" s="99"/>
      <c r="F530" s="100"/>
      <c r="G530" s="100"/>
      <c r="H530" s="100"/>
      <c r="I530" s="99"/>
      <c r="J530" s="99"/>
      <c r="K530" s="100"/>
      <c r="L530" s="100"/>
      <c r="M530" s="100"/>
      <c r="N530" s="99"/>
      <c r="O530" s="85"/>
    </row>
    <row r="531" spans="1:15">
      <c r="A531" s="99"/>
      <c r="B531" s="99"/>
      <c r="C531" s="99"/>
      <c r="D531" s="99"/>
      <c r="E531" s="99"/>
      <c r="F531" s="100"/>
      <c r="G531" s="100"/>
      <c r="H531" s="100"/>
      <c r="I531" s="99"/>
      <c r="J531" s="99"/>
      <c r="K531" s="100"/>
      <c r="L531" s="100"/>
      <c r="M531" s="100"/>
      <c r="N531" s="99"/>
      <c r="O531" s="85"/>
    </row>
    <row r="532" spans="1:15">
      <c r="A532" s="99"/>
      <c r="B532" s="99"/>
      <c r="C532" s="99"/>
      <c r="D532" s="99"/>
      <c r="E532" s="99"/>
      <c r="F532" s="100"/>
      <c r="G532" s="100"/>
      <c r="H532" s="100"/>
      <c r="I532" s="99"/>
      <c r="J532" s="99"/>
      <c r="K532" s="100"/>
      <c r="L532" s="100"/>
      <c r="M532" s="100"/>
      <c r="N532" s="99"/>
      <c r="O532" s="85"/>
    </row>
    <row r="533" spans="1:15">
      <c r="A533" s="99"/>
      <c r="B533" s="99"/>
      <c r="C533" s="99"/>
      <c r="D533" s="99"/>
      <c r="E533" s="99"/>
      <c r="F533" s="100"/>
      <c r="G533" s="100"/>
      <c r="H533" s="100"/>
      <c r="I533" s="99"/>
      <c r="J533" s="99"/>
      <c r="K533" s="100"/>
      <c r="L533" s="100"/>
      <c r="M533" s="100"/>
      <c r="N533" s="99"/>
      <c r="O533" s="85"/>
    </row>
    <row r="534" spans="1:15">
      <c r="A534" s="99"/>
      <c r="B534" s="99"/>
      <c r="C534" s="99"/>
      <c r="D534" s="99"/>
      <c r="E534" s="99"/>
      <c r="F534" s="100"/>
      <c r="G534" s="100"/>
      <c r="H534" s="100"/>
      <c r="I534" s="99"/>
      <c r="J534" s="99"/>
      <c r="K534" s="100"/>
      <c r="L534" s="100"/>
      <c r="M534" s="100"/>
      <c r="N534" s="99"/>
      <c r="O534" s="85"/>
    </row>
    <row r="535" spans="1:15">
      <c r="A535" s="99"/>
      <c r="B535" s="99"/>
      <c r="C535" s="99"/>
      <c r="D535" s="99"/>
      <c r="E535" s="99"/>
      <c r="F535" s="100"/>
      <c r="G535" s="100"/>
      <c r="H535" s="100"/>
      <c r="I535" s="99"/>
      <c r="J535" s="99"/>
      <c r="K535" s="100"/>
      <c r="L535" s="100"/>
      <c r="M535" s="100"/>
      <c r="N535" s="99"/>
      <c r="O535" s="85"/>
    </row>
    <row r="536" spans="1:15">
      <c r="A536" s="99"/>
      <c r="B536" s="99"/>
      <c r="C536" s="99"/>
      <c r="D536" s="99"/>
      <c r="E536" s="99"/>
      <c r="F536" s="100"/>
      <c r="G536" s="100"/>
      <c r="H536" s="100"/>
      <c r="I536" s="99"/>
      <c r="J536" s="99"/>
      <c r="K536" s="100"/>
      <c r="L536" s="100"/>
      <c r="M536" s="100"/>
      <c r="N536" s="99"/>
      <c r="O536" s="85"/>
    </row>
    <row r="537" spans="1:15">
      <c r="A537" s="99"/>
      <c r="B537" s="99"/>
      <c r="C537" s="99"/>
      <c r="D537" s="99"/>
      <c r="E537" s="99"/>
      <c r="F537" s="100"/>
      <c r="G537" s="100"/>
      <c r="H537" s="100"/>
      <c r="I537" s="99"/>
      <c r="J537" s="99"/>
      <c r="K537" s="100"/>
      <c r="L537" s="100"/>
      <c r="M537" s="100"/>
      <c r="N537" s="99"/>
      <c r="O537" s="85"/>
    </row>
    <row r="538" spans="1:15">
      <c r="A538" s="99"/>
      <c r="B538" s="99"/>
      <c r="C538" s="99"/>
      <c r="D538" s="99"/>
      <c r="E538" s="99"/>
      <c r="F538" s="100"/>
      <c r="G538" s="100"/>
      <c r="H538" s="100"/>
      <c r="I538" s="99"/>
      <c r="J538" s="99"/>
      <c r="K538" s="100"/>
      <c r="L538" s="100"/>
      <c r="M538" s="100"/>
      <c r="N538" s="99"/>
      <c r="O538" s="85"/>
    </row>
    <row r="539" spans="1:15">
      <c r="A539" s="99"/>
      <c r="B539" s="99"/>
      <c r="C539" s="99"/>
      <c r="D539" s="99"/>
      <c r="E539" s="99"/>
      <c r="F539" s="100"/>
      <c r="G539" s="100"/>
      <c r="H539" s="100"/>
      <c r="I539" s="99"/>
      <c r="J539" s="99"/>
      <c r="K539" s="100"/>
      <c r="L539" s="100"/>
      <c r="M539" s="100"/>
      <c r="N539" s="99"/>
      <c r="O539" s="85"/>
    </row>
    <row r="540" spans="1:15">
      <c r="A540" s="99"/>
      <c r="B540" s="99"/>
      <c r="C540" s="99"/>
      <c r="D540" s="99"/>
      <c r="E540" s="99"/>
      <c r="F540" s="100"/>
      <c r="G540" s="100"/>
      <c r="H540" s="100"/>
      <c r="I540" s="99"/>
      <c r="J540" s="99"/>
      <c r="K540" s="100"/>
      <c r="L540" s="100"/>
      <c r="M540" s="100"/>
      <c r="N540" s="99"/>
      <c r="O540" s="85"/>
    </row>
    <row r="541" spans="1:15">
      <c r="A541" s="99"/>
      <c r="B541" s="99"/>
      <c r="C541" s="99"/>
      <c r="D541" s="99"/>
      <c r="E541" s="99"/>
      <c r="F541" s="100"/>
      <c r="G541" s="100"/>
      <c r="H541" s="100"/>
      <c r="I541" s="99"/>
      <c r="J541" s="99"/>
      <c r="K541" s="100"/>
      <c r="L541" s="100"/>
      <c r="M541" s="100"/>
      <c r="N541" s="99"/>
      <c r="O541" s="85"/>
    </row>
    <row r="542" spans="1:15">
      <c r="A542" s="99"/>
      <c r="B542" s="99"/>
      <c r="C542" s="99"/>
      <c r="D542" s="99"/>
      <c r="E542" s="99"/>
      <c r="F542" s="100"/>
      <c r="G542" s="100"/>
      <c r="H542" s="100"/>
      <c r="I542" s="99"/>
      <c r="J542" s="99"/>
      <c r="K542" s="100"/>
      <c r="L542" s="100"/>
      <c r="M542" s="100"/>
      <c r="N542" s="99"/>
      <c r="O542" s="85"/>
    </row>
    <row r="543" spans="1:15">
      <c r="A543" s="99"/>
      <c r="B543" s="99"/>
      <c r="C543" s="99"/>
      <c r="D543" s="99"/>
      <c r="E543" s="99"/>
      <c r="F543" s="100"/>
      <c r="G543" s="100"/>
      <c r="H543" s="100"/>
      <c r="I543" s="99"/>
      <c r="J543" s="99"/>
      <c r="K543" s="100"/>
      <c r="L543" s="100"/>
      <c r="M543" s="100"/>
      <c r="N543" s="99"/>
      <c r="O543" s="85"/>
    </row>
    <row r="544" spans="1:15">
      <c r="A544" s="99"/>
      <c r="B544" s="99"/>
      <c r="C544" s="99"/>
      <c r="D544" s="99"/>
      <c r="E544" s="99"/>
      <c r="F544" s="100"/>
      <c r="G544" s="100"/>
      <c r="H544" s="100"/>
      <c r="I544" s="99"/>
      <c r="J544" s="99"/>
      <c r="K544" s="100"/>
      <c r="L544" s="100"/>
      <c r="M544" s="100"/>
      <c r="N544" s="99"/>
      <c r="O544" s="85"/>
    </row>
    <row r="545" spans="1:15">
      <c r="A545" s="99"/>
      <c r="B545" s="99"/>
      <c r="C545" s="99"/>
      <c r="D545" s="99"/>
      <c r="E545" s="99"/>
      <c r="F545" s="100"/>
      <c r="G545" s="100"/>
      <c r="H545" s="100"/>
      <c r="I545" s="99"/>
      <c r="J545" s="99"/>
      <c r="K545" s="100"/>
      <c r="L545" s="100"/>
      <c r="M545" s="100"/>
      <c r="N545" s="99"/>
      <c r="O545" s="85"/>
    </row>
    <row r="546" spans="1:15">
      <c r="A546" s="99"/>
      <c r="B546" s="99"/>
      <c r="C546" s="99"/>
      <c r="D546" s="99"/>
      <c r="E546" s="99"/>
      <c r="F546" s="100"/>
      <c r="G546" s="100"/>
      <c r="H546" s="100"/>
      <c r="I546" s="99"/>
      <c r="J546" s="99"/>
      <c r="K546" s="100"/>
      <c r="L546" s="100"/>
      <c r="M546" s="100"/>
      <c r="N546" s="99"/>
      <c r="O546" s="85"/>
    </row>
    <row r="547" spans="1:15">
      <c r="A547" s="99"/>
      <c r="B547" s="99"/>
      <c r="C547" s="99"/>
      <c r="D547" s="99"/>
      <c r="E547" s="99"/>
      <c r="F547" s="100"/>
      <c r="G547" s="100"/>
      <c r="H547" s="100"/>
      <c r="I547" s="99"/>
      <c r="J547" s="99"/>
      <c r="K547" s="100"/>
      <c r="L547" s="100"/>
      <c r="M547" s="100"/>
      <c r="N547" s="99"/>
      <c r="O547" s="85"/>
    </row>
    <row r="548" spans="1:15">
      <c r="A548" s="99"/>
      <c r="B548" s="99"/>
      <c r="C548" s="99"/>
      <c r="D548" s="99"/>
      <c r="E548" s="99"/>
      <c r="F548" s="100"/>
      <c r="G548" s="100"/>
      <c r="H548" s="100"/>
      <c r="I548" s="99"/>
      <c r="J548" s="99"/>
      <c r="K548" s="100"/>
      <c r="L548" s="100"/>
      <c r="M548" s="100"/>
      <c r="N548" s="99"/>
      <c r="O548" s="85"/>
    </row>
    <row r="549" spans="1:15">
      <c r="A549" s="99"/>
      <c r="B549" s="99"/>
      <c r="C549" s="99"/>
      <c r="D549" s="99"/>
      <c r="E549" s="99"/>
      <c r="F549" s="100"/>
      <c r="G549" s="100"/>
      <c r="H549" s="100"/>
      <c r="I549" s="99"/>
      <c r="J549" s="99"/>
      <c r="K549" s="100"/>
      <c r="L549" s="100"/>
      <c r="M549" s="100"/>
      <c r="N549" s="99"/>
      <c r="O549" s="85"/>
    </row>
    <row r="550" spans="1:15">
      <c r="A550" s="99"/>
      <c r="B550" s="99"/>
      <c r="C550" s="99"/>
      <c r="D550" s="99"/>
      <c r="E550" s="99"/>
      <c r="F550" s="100"/>
      <c r="G550" s="100"/>
      <c r="H550" s="100"/>
      <c r="I550" s="99"/>
      <c r="J550" s="99"/>
      <c r="K550" s="100"/>
      <c r="L550" s="100"/>
      <c r="M550" s="100"/>
      <c r="N550" s="99"/>
      <c r="O550" s="85"/>
    </row>
    <row r="551" spans="1:15">
      <c r="A551" s="99"/>
      <c r="B551" s="99"/>
      <c r="C551" s="99"/>
      <c r="D551" s="99"/>
      <c r="E551" s="99"/>
      <c r="F551" s="100"/>
      <c r="G551" s="100"/>
      <c r="H551" s="100"/>
      <c r="I551" s="99"/>
      <c r="J551" s="99"/>
      <c r="K551" s="100"/>
      <c r="L551" s="100"/>
      <c r="M551" s="100"/>
      <c r="N551" s="99"/>
      <c r="O551" s="85"/>
    </row>
    <row r="552" spans="1:15">
      <c r="A552" s="99"/>
      <c r="B552" s="99"/>
      <c r="C552" s="99"/>
      <c r="D552" s="99"/>
      <c r="E552" s="99"/>
      <c r="F552" s="100"/>
      <c r="G552" s="100"/>
      <c r="H552" s="100"/>
      <c r="I552" s="99"/>
      <c r="J552" s="99"/>
      <c r="K552" s="100"/>
      <c r="L552" s="100"/>
      <c r="M552" s="100"/>
      <c r="N552" s="99"/>
      <c r="O552" s="85"/>
    </row>
    <row r="553" spans="1:15">
      <c r="A553" s="99"/>
      <c r="B553" s="99"/>
      <c r="C553" s="99"/>
      <c r="D553" s="99"/>
      <c r="E553" s="99"/>
      <c r="F553" s="100"/>
      <c r="G553" s="100"/>
      <c r="H553" s="100"/>
      <c r="I553" s="99"/>
      <c r="J553" s="99"/>
      <c r="K553" s="100"/>
      <c r="L553" s="100"/>
      <c r="M553" s="100"/>
      <c r="N553" s="99"/>
      <c r="O553" s="85"/>
    </row>
    <row r="554" spans="1:15">
      <c r="A554" s="99"/>
      <c r="B554" s="99"/>
      <c r="C554" s="99"/>
      <c r="D554" s="99"/>
      <c r="E554" s="99"/>
      <c r="F554" s="100"/>
      <c r="G554" s="100"/>
      <c r="H554" s="100"/>
      <c r="I554" s="99"/>
      <c r="J554" s="99"/>
      <c r="K554" s="100"/>
      <c r="L554" s="100"/>
      <c r="M554" s="100"/>
      <c r="N554" s="99"/>
      <c r="O554" s="85"/>
    </row>
    <row r="555" spans="1:15">
      <c r="A555" s="99"/>
      <c r="B555" s="99"/>
      <c r="C555" s="99"/>
      <c r="D555" s="99"/>
      <c r="E555" s="99"/>
      <c r="F555" s="100"/>
      <c r="G555" s="100"/>
      <c r="H555" s="100"/>
      <c r="I555" s="99"/>
      <c r="J555" s="99"/>
      <c r="K555" s="100"/>
      <c r="L555" s="100"/>
      <c r="M555" s="100"/>
      <c r="N555" s="99"/>
      <c r="O555" s="85"/>
    </row>
    <row r="556" spans="1:15">
      <c r="A556" s="99"/>
      <c r="B556" s="99"/>
      <c r="C556" s="99"/>
      <c r="D556" s="99"/>
      <c r="E556" s="99"/>
      <c r="F556" s="100"/>
      <c r="G556" s="100"/>
      <c r="H556" s="100"/>
      <c r="I556" s="99"/>
      <c r="J556" s="99"/>
      <c r="K556" s="100"/>
      <c r="L556" s="100"/>
      <c r="M556" s="100"/>
      <c r="N556" s="99"/>
      <c r="O556" s="85"/>
    </row>
    <row r="557" spans="1:15">
      <c r="A557" s="99"/>
      <c r="B557" s="99"/>
      <c r="C557" s="99"/>
      <c r="D557" s="99"/>
      <c r="E557" s="99"/>
      <c r="F557" s="100"/>
      <c r="G557" s="100"/>
      <c r="H557" s="100"/>
      <c r="I557" s="99"/>
      <c r="J557" s="99"/>
      <c r="K557" s="100"/>
      <c r="L557" s="100"/>
      <c r="M557" s="100"/>
      <c r="N557" s="99"/>
      <c r="O557" s="85"/>
    </row>
    <row r="558" spans="1:15">
      <c r="A558" s="99"/>
      <c r="B558" s="99"/>
      <c r="C558" s="99"/>
      <c r="D558" s="99"/>
      <c r="E558" s="99"/>
      <c r="F558" s="100"/>
      <c r="G558" s="100"/>
      <c r="H558" s="100"/>
      <c r="I558" s="99"/>
      <c r="J558" s="99"/>
      <c r="K558" s="100"/>
      <c r="L558" s="100"/>
      <c r="M558" s="100"/>
      <c r="N558" s="99"/>
      <c r="O558" s="85"/>
    </row>
    <row r="559" spans="1:15">
      <c r="A559" s="99"/>
      <c r="B559" s="99"/>
      <c r="C559" s="99"/>
      <c r="D559" s="99"/>
      <c r="E559" s="99"/>
      <c r="F559" s="100"/>
      <c r="G559" s="100"/>
      <c r="H559" s="100"/>
      <c r="I559" s="99"/>
      <c r="J559" s="99"/>
      <c r="K559" s="100"/>
      <c r="L559" s="100"/>
      <c r="M559" s="100"/>
      <c r="N559" s="99"/>
      <c r="O559" s="85"/>
    </row>
    <row r="560" spans="1:15">
      <c r="A560" s="99"/>
      <c r="B560" s="99"/>
      <c r="C560" s="99"/>
      <c r="D560" s="99"/>
      <c r="E560" s="99"/>
      <c r="F560" s="100"/>
      <c r="G560" s="100"/>
      <c r="H560" s="100"/>
      <c r="I560" s="99"/>
      <c r="J560" s="99"/>
      <c r="K560" s="100"/>
      <c r="L560" s="100"/>
      <c r="M560" s="100"/>
      <c r="N560" s="99"/>
      <c r="O560" s="85"/>
    </row>
    <row r="561" spans="1:15">
      <c r="A561" s="99"/>
      <c r="B561" s="99"/>
      <c r="C561" s="99"/>
      <c r="D561" s="99"/>
      <c r="E561" s="99"/>
      <c r="F561" s="100"/>
      <c r="G561" s="100"/>
      <c r="H561" s="100"/>
      <c r="I561" s="99"/>
      <c r="J561" s="99"/>
      <c r="K561" s="100"/>
      <c r="L561" s="100"/>
      <c r="M561" s="100"/>
      <c r="N561" s="99"/>
      <c r="O561" s="85"/>
    </row>
    <row r="562" spans="1:15">
      <c r="A562" s="99"/>
      <c r="B562" s="99"/>
      <c r="C562" s="99"/>
      <c r="D562" s="99"/>
      <c r="E562" s="99"/>
      <c r="F562" s="100"/>
      <c r="G562" s="100"/>
      <c r="H562" s="100"/>
      <c r="I562" s="99"/>
      <c r="J562" s="99"/>
      <c r="K562" s="100"/>
      <c r="L562" s="100"/>
      <c r="M562" s="100"/>
      <c r="N562" s="99"/>
      <c r="O562" s="85"/>
    </row>
    <row r="563" spans="1:15">
      <c r="A563" s="99"/>
      <c r="B563" s="99"/>
      <c r="C563" s="99"/>
      <c r="D563" s="99"/>
      <c r="E563" s="99"/>
      <c r="F563" s="100"/>
      <c r="G563" s="100"/>
      <c r="H563" s="100"/>
      <c r="I563" s="99"/>
      <c r="J563" s="99"/>
      <c r="K563" s="100"/>
      <c r="L563" s="100"/>
      <c r="M563" s="100"/>
      <c r="N563" s="99"/>
      <c r="O563" s="85"/>
    </row>
    <row r="564" spans="1:15">
      <c r="A564" s="99"/>
      <c r="B564" s="99"/>
      <c r="C564" s="99"/>
      <c r="D564" s="99"/>
      <c r="E564" s="99"/>
      <c r="F564" s="100"/>
      <c r="G564" s="100"/>
      <c r="H564" s="100"/>
      <c r="I564" s="99"/>
      <c r="J564" s="99"/>
      <c r="K564" s="100"/>
      <c r="L564" s="100"/>
      <c r="M564" s="100"/>
      <c r="N564" s="99"/>
      <c r="O564" s="85"/>
    </row>
    <row r="565" spans="1:15">
      <c r="A565" s="99"/>
      <c r="B565" s="99"/>
      <c r="C565" s="99"/>
      <c r="D565" s="99"/>
      <c r="E565" s="99"/>
      <c r="F565" s="100"/>
      <c r="G565" s="100"/>
      <c r="H565" s="100"/>
      <c r="I565" s="99"/>
      <c r="J565" s="99"/>
      <c r="K565" s="100"/>
      <c r="L565" s="100"/>
      <c r="M565" s="100"/>
      <c r="N565" s="99"/>
      <c r="O565" s="85"/>
    </row>
    <row r="566" spans="1:15">
      <c r="A566" s="99"/>
      <c r="B566" s="99"/>
      <c r="C566" s="99"/>
      <c r="D566" s="99"/>
      <c r="E566" s="99"/>
      <c r="F566" s="100"/>
      <c r="G566" s="100"/>
      <c r="H566" s="100"/>
      <c r="I566" s="99"/>
      <c r="J566" s="99"/>
      <c r="K566" s="100"/>
      <c r="L566" s="100"/>
      <c r="M566" s="100"/>
      <c r="N566" s="99"/>
      <c r="O566" s="85"/>
    </row>
    <row r="567" spans="1:15">
      <c r="A567" s="99"/>
      <c r="B567" s="99"/>
      <c r="C567" s="99"/>
      <c r="D567" s="99"/>
      <c r="E567" s="99"/>
      <c r="F567" s="100"/>
      <c r="G567" s="100"/>
      <c r="H567" s="100"/>
      <c r="I567" s="99"/>
      <c r="J567" s="99"/>
      <c r="K567" s="100"/>
      <c r="L567" s="100"/>
      <c r="M567" s="100"/>
      <c r="N567" s="99"/>
      <c r="O567" s="85"/>
    </row>
    <row r="568" spans="1:15">
      <c r="A568" s="99"/>
      <c r="B568" s="99"/>
      <c r="C568" s="99"/>
      <c r="D568" s="99"/>
      <c r="E568" s="99"/>
      <c r="F568" s="100"/>
      <c r="G568" s="100"/>
      <c r="H568" s="100"/>
      <c r="I568" s="99"/>
      <c r="J568" s="99"/>
      <c r="K568" s="100"/>
      <c r="L568" s="100"/>
      <c r="M568" s="100"/>
      <c r="N568" s="99"/>
      <c r="O568" s="85"/>
    </row>
    <row r="569" spans="1:15">
      <c r="A569" s="99"/>
      <c r="B569" s="99"/>
      <c r="C569" s="99"/>
      <c r="D569" s="99"/>
      <c r="E569" s="99"/>
      <c r="F569" s="100"/>
      <c r="G569" s="100"/>
      <c r="H569" s="100"/>
      <c r="I569" s="99"/>
      <c r="J569" s="99"/>
      <c r="K569" s="100"/>
      <c r="L569" s="100"/>
      <c r="M569" s="100"/>
      <c r="N569" s="99"/>
      <c r="O569" s="85"/>
    </row>
    <row r="570" spans="1:15">
      <c r="A570" s="99"/>
      <c r="B570" s="99"/>
      <c r="C570" s="99"/>
      <c r="D570" s="99"/>
      <c r="E570" s="99"/>
      <c r="F570" s="100"/>
      <c r="G570" s="100"/>
      <c r="H570" s="100"/>
      <c r="I570" s="99"/>
      <c r="J570" s="99"/>
      <c r="K570" s="100"/>
      <c r="L570" s="100"/>
      <c r="M570" s="100"/>
      <c r="N570" s="99"/>
      <c r="O570" s="85"/>
    </row>
    <row r="571" spans="1:15">
      <c r="A571" s="99"/>
      <c r="B571" s="99"/>
      <c r="C571" s="99"/>
      <c r="D571" s="99"/>
      <c r="E571" s="99"/>
      <c r="F571" s="100"/>
      <c r="G571" s="100"/>
      <c r="H571" s="100"/>
      <c r="I571" s="99"/>
      <c r="J571" s="99"/>
      <c r="K571" s="100"/>
      <c r="L571" s="100"/>
      <c r="M571" s="100"/>
      <c r="N571" s="99"/>
      <c r="O571" s="85"/>
    </row>
    <row r="572" spans="1:15">
      <c r="A572" s="99"/>
      <c r="B572" s="99"/>
      <c r="C572" s="99"/>
      <c r="D572" s="99"/>
      <c r="E572" s="99"/>
      <c r="F572" s="100"/>
      <c r="G572" s="100"/>
      <c r="H572" s="100"/>
      <c r="I572" s="99"/>
      <c r="J572" s="99"/>
      <c r="K572" s="100"/>
      <c r="L572" s="100"/>
      <c r="M572" s="100"/>
      <c r="N572" s="99"/>
      <c r="O572" s="85"/>
    </row>
    <row r="573" spans="1:15">
      <c r="A573" s="99"/>
      <c r="B573" s="99"/>
      <c r="C573" s="99"/>
      <c r="D573" s="99"/>
      <c r="E573" s="99"/>
      <c r="F573" s="100"/>
      <c r="G573" s="100"/>
      <c r="H573" s="100"/>
      <c r="I573" s="99"/>
      <c r="J573" s="99"/>
      <c r="K573" s="100"/>
      <c r="L573" s="100"/>
      <c r="M573" s="100"/>
      <c r="N573" s="99"/>
      <c r="O573" s="85"/>
    </row>
    <row r="574" spans="1:15">
      <c r="A574" s="99"/>
      <c r="B574" s="99"/>
      <c r="C574" s="99"/>
      <c r="D574" s="99"/>
      <c r="E574" s="99"/>
      <c r="F574" s="100"/>
      <c r="G574" s="100"/>
      <c r="H574" s="100"/>
      <c r="I574" s="99"/>
      <c r="J574" s="99"/>
      <c r="K574" s="100"/>
      <c r="L574" s="100"/>
      <c r="M574" s="100"/>
      <c r="N574" s="99"/>
      <c r="O574" s="85"/>
    </row>
    <row r="575" spans="1:15">
      <c r="A575" s="99"/>
      <c r="B575" s="99"/>
      <c r="C575" s="99"/>
      <c r="D575" s="99"/>
      <c r="E575" s="99"/>
      <c r="F575" s="100"/>
      <c r="G575" s="100"/>
      <c r="H575" s="100"/>
      <c r="I575" s="99"/>
      <c r="J575" s="99"/>
      <c r="K575" s="100"/>
      <c r="L575" s="100"/>
      <c r="M575" s="100"/>
      <c r="N575" s="99"/>
      <c r="O575" s="85"/>
    </row>
    <row r="576" spans="1:15">
      <c r="A576" s="99"/>
      <c r="B576" s="99"/>
      <c r="C576" s="99"/>
      <c r="D576" s="99"/>
      <c r="E576" s="99"/>
      <c r="F576" s="100"/>
      <c r="G576" s="100"/>
      <c r="H576" s="100"/>
      <c r="I576" s="99"/>
      <c r="J576" s="99"/>
      <c r="K576" s="100"/>
      <c r="L576" s="100"/>
      <c r="M576" s="100"/>
      <c r="N576" s="99"/>
      <c r="O576" s="85"/>
    </row>
    <row r="577" spans="1:15">
      <c r="A577" s="99"/>
      <c r="B577" s="99"/>
      <c r="C577" s="99"/>
      <c r="D577" s="99"/>
      <c r="E577" s="99"/>
      <c r="F577" s="100"/>
      <c r="G577" s="100"/>
      <c r="H577" s="100"/>
      <c r="I577" s="99"/>
      <c r="J577" s="99"/>
      <c r="K577" s="100"/>
      <c r="L577" s="100"/>
      <c r="M577" s="100"/>
      <c r="N577" s="99"/>
      <c r="O577" s="85"/>
    </row>
    <row r="578" spans="1:15">
      <c r="A578" s="99"/>
      <c r="B578" s="99"/>
      <c r="C578" s="99"/>
      <c r="D578" s="99"/>
      <c r="E578" s="99"/>
      <c r="F578" s="100"/>
      <c r="G578" s="100"/>
      <c r="H578" s="100"/>
      <c r="I578" s="99"/>
      <c r="J578" s="99"/>
      <c r="K578" s="100"/>
      <c r="L578" s="100"/>
      <c r="M578" s="100"/>
      <c r="N578" s="99"/>
      <c r="O578" s="85"/>
    </row>
    <row r="579" spans="1:15">
      <c r="A579" s="99"/>
      <c r="B579" s="99"/>
      <c r="C579" s="99"/>
      <c r="D579" s="99"/>
      <c r="E579" s="99"/>
      <c r="F579" s="100"/>
      <c r="G579" s="100"/>
      <c r="H579" s="100"/>
      <c r="I579" s="99"/>
      <c r="J579" s="99"/>
      <c r="K579" s="100"/>
      <c r="L579" s="100"/>
      <c r="M579" s="100"/>
      <c r="N579" s="99"/>
      <c r="O579" s="85"/>
    </row>
    <row r="580" spans="1:15">
      <c r="A580" s="99"/>
      <c r="B580" s="99"/>
      <c r="C580" s="99"/>
      <c r="D580" s="99"/>
      <c r="E580" s="99"/>
      <c r="F580" s="100"/>
      <c r="G580" s="100"/>
      <c r="H580" s="100"/>
      <c r="I580" s="99"/>
      <c r="J580" s="99"/>
      <c r="K580" s="100"/>
      <c r="L580" s="100"/>
      <c r="M580" s="100"/>
      <c r="N580" s="99"/>
      <c r="O580" s="85"/>
    </row>
    <row r="581" spans="1:15">
      <c r="A581" s="99"/>
      <c r="B581" s="99"/>
      <c r="C581" s="99"/>
      <c r="D581" s="99"/>
      <c r="E581" s="99"/>
      <c r="F581" s="100"/>
      <c r="G581" s="100"/>
      <c r="H581" s="100"/>
      <c r="I581" s="99"/>
      <c r="J581" s="99"/>
      <c r="K581" s="100"/>
      <c r="L581" s="100"/>
      <c r="M581" s="100"/>
      <c r="N581" s="99"/>
      <c r="O581" s="85"/>
    </row>
    <row r="582" spans="1:15">
      <c r="A582" s="99"/>
      <c r="B582" s="99"/>
      <c r="C582" s="99"/>
      <c r="D582" s="99"/>
      <c r="E582" s="99"/>
      <c r="F582" s="100"/>
      <c r="G582" s="100"/>
      <c r="H582" s="100"/>
      <c r="I582" s="99"/>
      <c r="J582" s="99"/>
      <c r="K582" s="100"/>
      <c r="L582" s="100"/>
      <c r="M582" s="100"/>
      <c r="N582" s="99"/>
      <c r="O582" s="85"/>
    </row>
    <row r="583" spans="1:15">
      <c r="A583" s="99"/>
      <c r="B583" s="99"/>
      <c r="C583" s="99"/>
      <c r="D583" s="99"/>
      <c r="E583" s="99"/>
      <c r="F583" s="100"/>
      <c r="G583" s="100"/>
      <c r="H583" s="100"/>
      <c r="I583" s="99"/>
      <c r="J583" s="99"/>
      <c r="K583" s="100"/>
      <c r="L583" s="100"/>
      <c r="M583" s="100"/>
      <c r="N583" s="99"/>
      <c r="O583" s="85"/>
    </row>
    <row r="584" spans="1:15">
      <c r="A584" s="99"/>
      <c r="B584" s="99"/>
      <c r="C584" s="99"/>
      <c r="D584" s="99"/>
      <c r="E584" s="99"/>
      <c r="F584" s="100"/>
      <c r="G584" s="100"/>
      <c r="H584" s="100"/>
      <c r="I584" s="99"/>
      <c r="J584" s="99"/>
      <c r="K584" s="100"/>
      <c r="L584" s="100"/>
      <c r="M584" s="100"/>
      <c r="N584" s="99"/>
      <c r="O584" s="85"/>
    </row>
    <row r="585" spans="1:15">
      <c r="A585" s="99"/>
      <c r="B585" s="99"/>
      <c r="C585" s="99"/>
      <c r="D585" s="99"/>
      <c r="E585" s="99"/>
      <c r="F585" s="100"/>
      <c r="G585" s="100"/>
      <c r="H585" s="100"/>
      <c r="I585" s="99"/>
      <c r="J585" s="99"/>
      <c r="K585" s="100"/>
      <c r="L585" s="100"/>
      <c r="M585" s="100"/>
      <c r="N585" s="99"/>
      <c r="O585" s="85"/>
    </row>
    <row r="586" spans="1:15">
      <c r="A586" s="99"/>
      <c r="B586" s="99"/>
      <c r="C586" s="99"/>
      <c r="D586" s="99"/>
      <c r="E586" s="99"/>
      <c r="F586" s="100"/>
      <c r="G586" s="100"/>
      <c r="H586" s="100"/>
      <c r="I586" s="99"/>
      <c r="J586" s="99"/>
      <c r="K586" s="100"/>
      <c r="L586" s="100"/>
      <c r="M586" s="100"/>
      <c r="N586" s="99"/>
      <c r="O586" s="85"/>
    </row>
    <row r="587" spans="1:15">
      <c r="A587" s="99"/>
      <c r="B587" s="99"/>
      <c r="C587" s="99"/>
      <c r="D587" s="99"/>
      <c r="E587" s="99"/>
      <c r="F587" s="100"/>
      <c r="G587" s="100"/>
      <c r="H587" s="100"/>
      <c r="I587" s="99"/>
      <c r="J587" s="99"/>
      <c r="K587" s="100"/>
      <c r="L587" s="100"/>
      <c r="M587" s="100"/>
      <c r="N587" s="99"/>
      <c r="O587" s="85"/>
    </row>
    <row r="588" spans="1:15">
      <c r="A588" s="99"/>
      <c r="B588" s="99"/>
      <c r="C588" s="99"/>
      <c r="D588" s="99"/>
      <c r="E588" s="99"/>
      <c r="F588" s="100"/>
      <c r="G588" s="100"/>
      <c r="H588" s="100"/>
      <c r="I588" s="99"/>
      <c r="J588" s="99"/>
      <c r="K588" s="100"/>
      <c r="L588" s="100"/>
      <c r="M588" s="100"/>
      <c r="N588" s="99"/>
      <c r="O588" s="85"/>
    </row>
    <row r="589" spans="1:15">
      <c r="A589" s="99"/>
      <c r="B589" s="99"/>
      <c r="C589" s="99"/>
      <c r="D589" s="99"/>
      <c r="E589" s="99"/>
      <c r="F589" s="100"/>
      <c r="G589" s="100"/>
      <c r="H589" s="100"/>
      <c r="I589" s="99"/>
      <c r="J589" s="99"/>
      <c r="K589" s="100"/>
      <c r="L589" s="100"/>
      <c r="M589" s="100"/>
      <c r="N589" s="99"/>
      <c r="O589" s="85"/>
    </row>
    <row r="590" spans="1:15">
      <c r="A590" s="99"/>
      <c r="B590" s="99"/>
      <c r="C590" s="99"/>
      <c r="D590" s="99"/>
      <c r="E590" s="99"/>
      <c r="F590" s="100"/>
      <c r="G590" s="100"/>
      <c r="H590" s="100"/>
      <c r="I590" s="99"/>
      <c r="J590" s="99"/>
      <c r="K590" s="100"/>
      <c r="L590" s="100"/>
      <c r="M590" s="100"/>
      <c r="N590" s="99"/>
      <c r="O590" s="85"/>
    </row>
    <row r="591" spans="1:15">
      <c r="A591" s="99"/>
      <c r="B591" s="99"/>
      <c r="C591" s="99"/>
      <c r="D591" s="99"/>
      <c r="E591" s="99"/>
      <c r="F591" s="100"/>
      <c r="G591" s="100"/>
      <c r="H591" s="100"/>
      <c r="I591" s="99"/>
      <c r="J591" s="99"/>
      <c r="K591" s="100"/>
      <c r="L591" s="100"/>
      <c r="M591" s="100"/>
      <c r="N591" s="99"/>
      <c r="O591" s="85"/>
    </row>
    <row r="592" spans="1:15">
      <c r="A592" s="99"/>
      <c r="B592" s="99"/>
      <c r="C592" s="99"/>
      <c r="D592" s="99"/>
      <c r="E592" s="99"/>
      <c r="F592" s="100"/>
      <c r="G592" s="100"/>
      <c r="H592" s="100"/>
      <c r="I592" s="99"/>
      <c r="J592" s="99"/>
      <c r="K592" s="100"/>
      <c r="L592" s="100"/>
      <c r="M592" s="100"/>
      <c r="N592" s="99"/>
      <c r="O592" s="85"/>
    </row>
    <row r="593" spans="1:15">
      <c r="A593" s="99"/>
      <c r="B593" s="99"/>
      <c r="C593" s="99"/>
      <c r="D593" s="99"/>
      <c r="E593" s="99"/>
      <c r="F593" s="100"/>
      <c r="G593" s="100"/>
      <c r="H593" s="100"/>
      <c r="I593" s="99"/>
      <c r="J593" s="99"/>
      <c r="K593" s="100"/>
      <c r="L593" s="100"/>
      <c r="M593" s="100"/>
      <c r="N593" s="99"/>
      <c r="O593" s="85"/>
    </row>
    <row r="594" spans="1:15">
      <c r="A594" s="99"/>
      <c r="B594" s="99"/>
      <c r="C594" s="99"/>
      <c r="D594" s="99"/>
      <c r="E594" s="99"/>
      <c r="F594" s="100"/>
      <c r="G594" s="100"/>
      <c r="H594" s="100"/>
      <c r="I594" s="99"/>
      <c r="J594" s="99"/>
      <c r="K594" s="100"/>
      <c r="L594" s="100"/>
      <c r="M594" s="100"/>
      <c r="N594" s="99"/>
      <c r="O594" s="85"/>
    </row>
    <row r="595" spans="1:15">
      <c r="A595" s="99"/>
      <c r="B595" s="99"/>
      <c r="C595" s="99"/>
      <c r="D595" s="99"/>
      <c r="E595" s="99"/>
      <c r="F595" s="100"/>
      <c r="G595" s="100"/>
      <c r="H595" s="100"/>
      <c r="I595" s="99"/>
      <c r="J595" s="99"/>
      <c r="K595" s="100"/>
      <c r="L595" s="100"/>
      <c r="M595" s="100"/>
      <c r="N595" s="99"/>
      <c r="O595" s="85"/>
    </row>
    <row r="596" spans="1:15">
      <c r="A596" s="99"/>
      <c r="B596" s="99"/>
      <c r="C596" s="99"/>
      <c r="D596" s="99"/>
      <c r="E596" s="99"/>
      <c r="F596" s="100"/>
      <c r="G596" s="100"/>
      <c r="H596" s="100"/>
      <c r="I596" s="99"/>
      <c r="J596" s="99"/>
      <c r="K596" s="100"/>
      <c r="L596" s="100"/>
      <c r="M596" s="100"/>
      <c r="N596" s="99"/>
      <c r="O596" s="85"/>
    </row>
    <row r="597" spans="1:15">
      <c r="A597" s="99"/>
      <c r="B597" s="99"/>
      <c r="C597" s="99"/>
      <c r="D597" s="99"/>
      <c r="E597" s="99"/>
      <c r="F597" s="100"/>
      <c r="G597" s="100"/>
      <c r="H597" s="100"/>
      <c r="I597" s="99"/>
      <c r="J597" s="99"/>
      <c r="K597" s="100"/>
      <c r="L597" s="100"/>
      <c r="M597" s="100"/>
      <c r="N597" s="99"/>
      <c r="O597" s="85"/>
    </row>
    <row r="598" spans="1:15">
      <c r="A598" s="99"/>
      <c r="B598" s="99"/>
      <c r="C598" s="99"/>
      <c r="D598" s="99"/>
      <c r="E598" s="99"/>
      <c r="F598" s="100"/>
      <c r="G598" s="100"/>
      <c r="H598" s="100"/>
      <c r="I598" s="99"/>
      <c r="J598" s="99"/>
      <c r="K598" s="100"/>
      <c r="L598" s="100"/>
      <c r="M598" s="100"/>
      <c r="N598" s="99"/>
      <c r="O598" s="85"/>
    </row>
    <row r="599" spans="1:15">
      <c r="A599" s="99"/>
      <c r="B599" s="99"/>
      <c r="C599" s="99"/>
      <c r="D599" s="99"/>
      <c r="E599" s="99"/>
      <c r="F599" s="100"/>
      <c r="G599" s="100"/>
      <c r="H599" s="100"/>
      <c r="I599" s="99"/>
      <c r="J599" s="99"/>
      <c r="K599" s="100"/>
      <c r="L599" s="100"/>
      <c r="M599" s="100"/>
      <c r="N599" s="99"/>
      <c r="O599" s="85"/>
    </row>
    <row r="600" spans="1:15">
      <c r="A600" s="99"/>
      <c r="B600" s="99"/>
      <c r="C600" s="99"/>
      <c r="D600" s="99"/>
      <c r="E600" s="99"/>
      <c r="F600" s="100"/>
      <c r="G600" s="100"/>
      <c r="H600" s="100"/>
      <c r="I600" s="99"/>
      <c r="J600" s="99"/>
      <c r="K600" s="100"/>
      <c r="L600" s="100"/>
      <c r="M600" s="100"/>
      <c r="N600" s="99"/>
      <c r="O600" s="85"/>
    </row>
    <row r="601" spans="1:15">
      <c r="A601" s="99"/>
      <c r="B601" s="99"/>
      <c r="C601" s="99"/>
      <c r="D601" s="99"/>
      <c r="E601" s="99"/>
      <c r="F601" s="100"/>
      <c r="G601" s="100"/>
      <c r="H601" s="100"/>
      <c r="I601" s="99"/>
      <c r="J601" s="99"/>
      <c r="K601" s="100"/>
      <c r="L601" s="100"/>
      <c r="M601" s="100"/>
      <c r="N601" s="99"/>
      <c r="O601" s="85"/>
    </row>
    <row r="602" spans="1:15">
      <c r="A602" s="99"/>
      <c r="B602" s="99"/>
      <c r="C602" s="99"/>
      <c r="D602" s="99"/>
      <c r="E602" s="99"/>
      <c r="F602" s="100"/>
      <c r="G602" s="100"/>
      <c r="H602" s="100"/>
      <c r="I602" s="99"/>
      <c r="J602" s="99"/>
      <c r="K602" s="100"/>
      <c r="L602" s="100"/>
      <c r="M602" s="100"/>
      <c r="N602" s="99"/>
      <c r="O602" s="85"/>
    </row>
    <row r="603" spans="1:15">
      <c r="A603" s="99"/>
      <c r="B603" s="99"/>
      <c r="C603" s="99"/>
      <c r="D603" s="99"/>
      <c r="E603" s="99"/>
      <c r="F603" s="100"/>
      <c r="G603" s="100"/>
      <c r="H603" s="100"/>
      <c r="I603" s="99"/>
      <c r="J603" s="99"/>
      <c r="K603" s="100"/>
      <c r="L603" s="100"/>
      <c r="M603" s="100"/>
      <c r="N603" s="99"/>
      <c r="O603" s="85"/>
    </row>
    <row r="604" spans="1:15">
      <c r="A604" s="99"/>
      <c r="B604" s="99"/>
      <c r="C604" s="99"/>
      <c r="D604" s="99"/>
      <c r="E604" s="99"/>
      <c r="F604" s="100"/>
      <c r="G604" s="100"/>
      <c r="H604" s="100"/>
      <c r="I604" s="99"/>
      <c r="J604" s="99"/>
      <c r="K604" s="100"/>
      <c r="L604" s="100"/>
      <c r="M604" s="100"/>
      <c r="N604" s="99"/>
      <c r="O604" s="85"/>
    </row>
    <row r="605" spans="1:15">
      <c r="A605" s="99"/>
      <c r="B605" s="99"/>
      <c r="C605" s="99"/>
      <c r="D605" s="99"/>
      <c r="E605" s="99"/>
      <c r="F605" s="100"/>
      <c r="G605" s="100"/>
      <c r="H605" s="100"/>
      <c r="I605" s="99"/>
      <c r="J605" s="99"/>
      <c r="K605" s="100"/>
      <c r="L605" s="100"/>
      <c r="M605" s="100"/>
      <c r="N605" s="99"/>
      <c r="O605" s="85"/>
    </row>
    <row r="606" spans="1:15">
      <c r="A606" s="99"/>
      <c r="B606" s="99"/>
      <c r="C606" s="99"/>
      <c r="D606" s="99"/>
      <c r="E606" s="99"/>
      <c r="F606" s="100"/>
      <c r="G606" s="100"/>
      <c r="H606" s="100"/>
      <c r="I606" s="99"/>
      <c r="J606" s="99"/>
      <c r="K606" s="100"/>
      <c r="L606" s="100"/>
      <c r="M606" s="100"/>
      <c r="N606" s="99"/>
      <c r="O606" s="85"/>
    </row>
    <row r="607" spans="1:15">
      <c r="A607" s="99"/>
      <c r="B607" s="99"/>
      <c r="C607" s="99"/>
      <c r="D607" s="99"/>
      <c r="E607" s="99"/>
      <c r="F607" s="100"/>
      <c r="G607" s="100"/>
      <c r="H607" s="100"/>
      <c r="I607" s="99"/>
      <c r="J607" s="99"/>
      <c r="K607" s="100"/>
      <c r="L607" s="100"/>
      <c r="M607" s="100"/>
      <c r="N607" s="99"/>
      <c r="O607" s="85"/>
    </row>
    <row r="608" spans="1:15">
      <c r="A608" s="99"/>
      <c r="B608" s="99"/>
      <c r="C608" s="99"/>
      <c r="D608" s="99"/>
      <c r="E608" s="99"/>
      <c r="F608" s="100"/>
      <c r="G608" s="100"/>
      <c r="H608" s="100"/>
      <c r="I608" s="99"/>
      <c r="J608" s="99"/>
      <c r="K608" s="100"/>
      <c r="L608" s="100"/>
      <c r="M608" s="100"/>
      <c r="N608" s="99"/>
      <c r="O608" s="85"/>
    </row>
    <row r="609" spans="1:15">
      <c r="A609" s="99"/>
      <c r="B609" s="99"/>
      <c r="C609" s="99"/>
      <c r="D609" s="99"/>
      <c r="E609" s="99"/>
      <c r="F609" s="100"/>
      <c r="G609" s="100"/>
      <c r="H609" s="100"/>
      <c r="I609" s="99"/>
      <c r="J609" s="99"/>
      <c r="K609" s="100"/>
      <c r="L609" s="100"/>
      <c r="M609" s="100"/>
      <c r="N609" s="99"/>
      <c r="O609" s="85"/>
    </row>
    <row r="610" spans="1:15">
      <c r="A610" s="99"/>
      <c r="B610" s="99"/>
      <c r="C610" s="99"/>
      <c r="D610" s="99"/>
      <c r="E610" s="99"/>
      <c r="F610" s="100"/>
      <c r="G610" s="100"/>
      <c r="H610" s="100"/>
      <c r="I610" s="99"/>
      <c r="J610" s="99"/>
      <c r="K610" s="100"/>
      <c r="L610" s="100"/>
      <c r="M610" s="100"/>
      <c r="N610" s="99"/>
      <c r="O610" s="85"/>
    </row>
    <row r="611" spans="1:15">
      <c r="A611" s="99"/>
      <c r="B611" s="99"/>
      <c r="C611" s="99"/>
      <c r="D611" s="99"/>
      <c r="E611" s="99"/>
      <c r="F611" s="100"/>
      <c r="G611" s="100"/>
      <c r="H611" s="100"/>
      <c r="I611" s="99"/>
      <c r="J611" s="99"/>
      <c r="K611" s="100"/>
      <c r="L611" s="100"/>
      <c r="M611" s="100"/>
      <c r="N611" s="99"/>
      <c r="O611" s="85"/>
    </row>
    <row r="612" spans="1:15">
      <c r="A612" s="99"/>
      <c r="B612" s="99"/>
      <c r="C612" s="99"/>
      <c r="D612" s="99"/>
      <c r="E612" s="99"/>
      <c r="F612" s="100"/>
      <c r="G612" s="100"/>
      <c r="H612" s="100"/>
      <c r="I612" s="99"/>
      <c r="J612" s="99"/>
      <c r="K612" s="100"/>
      <c r="L612" s="100"/>
      <c r="M612" s="100"/>
      <c r="N612" s="99"/>
      <c r="O612" s="85"/>
    </row>
    <row r="613" spans="1:15">
      <c r="A613" s="99"/>
      <c r="B613" s="99"/>
      <c r="C613" s="99"/>
      <c r="D613" s="99"/>
      <c r="E613" s="99"/>
      <c r="F613" s="100"/>
      <c r="G613" s="100"/>
      <c r="H613" s="100"/>
      <c r="I613" s="99"/>
      <c r="J613" s="99"/>
      <c r="K613" s="100"/>
      <c r="L613" s="100"/>
      <c r="M613" s="100"/>
      <c r="N613" s="99"/>
      <c r="O613" s="85"/>
    </row>
    <row r="614" spans="1:15">
      <c r="A614" s="99"/>
      <c r="B614" s="99"/>
      <c r="C614" s="99"/>
      <c r="D614" s="99"/>
      <c r="E614" s="99"/>
      <c r="F614" s="100"/>
      <c r="G614" s="100"/>
      <c r="H614" s="100"/>
      <c r="I614" s="99"/>
      <c r="J614" s="99"/>
      <c r="K614" s="100"/>
      <c r="L614" s="100"/>
      <c r="M614" s="100"/>
      <c r="N614" s="99"/>
      <c r="O614" s="85"/>
    </row>
    <row r="615" spans="1:15">
      <c r="A615" s="99"/>
      <c r="B615" s="99"/>
      <c r="C615" s="99"/>
      <c r="D615" s="99"/>
      <c r="E615" s="99"/>
      <c r="F615" s="100"/>
      <c r="G615" s="100"/>
      <c r="H615" s="100"/>
      <c r="I615" s="99"/>
      <c r="J615" s="99"/>
      <c r="K615" s="100"/>
      <c r="L615" s="100"/>
      <c r="M615" s="100"/>
      <c r="N615" s="99"/>
      <c r="O615" s="85"/>
    </row>
    <row r="616" spans="1:15">
      <c r="A616" s="99"/>
      <c r="B616" s="99"/>
      <c r="C616" s="99"/>
      <c r="D616" s="99"/>
      <c r="E616" s="99"/>
      <c r="F616" s="100"/>
      <c r="G616" s="100"/>
      <c r="H616" s="100"/>
      <c r="I616" s="99"/>
      <c r="J616" s="99"/>
      <c r="K616" s="100"/>
      <c r="L616" s="100"/>
      <c r="M616" s="100"/>
      <c r="N616" s="99"/>
      <c r="O616" s="85"/>
    </row>
    <row r="617" spans="1:15">
      <c r="A617" s="99"/>
      <c r="B617" s="99"/>
      <c r="C617" s="99"/>
      <c r="D617" s="99"/>
      <c r="E617" s="99"/>
      <c r="F617" s="100"/>
      <c r="G617" s="100"/>
      <c r="H617" s="100"/>
      <c r="I617" s="99"/>
      <c r="J617" s="99"/>
      <c r="K617" s="100"/>
      <c r="L617" s="100"/>
      <c r="M617" s="100"/>
      <c r="N617" s="99"/>
      <c r="O617" s="85"/>
    </row>
    <row r="618" spans="1:15">
      <c r="A618" s="99"/>
      <c r="B618" s="99"/>
      <c r="C618" s="99"/>
      <c r="D618" s="99"/>
      <c r="E618" s="99"/>
      <c r="F618" s="100"/>
      <c r="G618" s="100"/>
      <c r="H618" s="100"/>
      <c r="I618" s="99"/>
      <c r="J618" s="99"/>
      <c r="K618" s="100"/>
      <c r="L618" s="100"/>
      <c r="M618" s="100"/>
      <c r="N618" s="99"/>
      <c r="O618" s="85"/>
    </row>
    <row r="619" spans="1:15">
      <c r="A619" s="99"/>
      <c r="B619" s="99"/>
      <c r="C619" s="99"/>
      <c r="D619" s="99"/>
      <c r="E619" s="99"/>
      <c r="F619" s="100"/>
      <c r="G619" s="100"/>
      <c r="H619" s="100"/>
      <c r="I619" s="99"/>
      <c r="J619" s="99"/>
      <c r="K619" s="100"/>
      <c r="L619" s="100"/>
      <c r="M619" s="100"/>
      <c r="N619" s="99"/>
      <c r="O619" s="85"/>
    </row>
    <row r="620" spans="1:15">
      <c r="A620" s="99"/>
      <c r="B620" s="99"/>
      <c r="C620" s="99"/>
      <c r="D620" s="99"/>
      <c r="E620" s="99"/>
      <c r="F620" s="100"/>
      <c r="G620" s="100"/>
      <c r="H620" s="100"/>
      <c r="I620" s="99"/>
      <c r="J620" s="99"/>
      <c r="K620" s="100"/>
      <c r="L620" s="100"/>
      <c r="M620" s="100"/>
      <c r="N620" s="99"/>
      <c r="O620" s="85"/>
    </row>
    <row r="621" spans="1:15">
      <c r="A621" s="99"/>
      <c r="B621" s="99"/>
      <c r="C621" s="99"/>
      <c r="D621" s="99"/>
      <c r="E621" s="99"/>
      <c r="F621" s="100"/>
      <c r="G621" s="100"/>
      <c r="H621" s="100"/>
      <c r="I621" s="99"/>
      <c r="J621" s="99"/>
      <c r="K621" s="100"/>
      <c r="L621" s="100"/>
      <c r="M621" s="100"/>
      <c r="N621" s="99"/>
      <c r="O621" s="85"/>
    </row>
    <row r="622" spans="1:15">
      <c r="A622" s="99"/>
      <c r="B622" s="99"/>
      <c r="C622" s="99"/>
      <c r="D622" s="99"/>
      <c r="E622" s="99"/>
      <c r="F622" s="100"/>
      <c r="G622" s="100"/>
      <c r="H622" s="100"/>
      <c r="I622" s="99"/>
      <c r="J622" s="99"/>
      <c r="K622" s="100"/>
      <c r="L622" s="100"/>
      <c r="M622" s="100"/>
      <c r="N622" s="99"/>
      <c r="O622" s="85"/>
    </row>
    <row r="623" spans="1:15">
      <c r="A623" s="99"/>
      <c r="B623" s="99"/>
      <c r="C623" s="99"/>
      <c r="D623" s="99"/>
      <c r="E623" s="99"/>
      <c r="F623" s="100"/>
      <c r="G623" s="100"/>
      <c r="H623" s="100"/>
      <c r="I623" s="99"/>
      <c r="J623" s="99"/>
      <c r="K623" s="100"/>
      <c r="L623" s="100"/>
      <c r="M623" s="100"/>
      <c r="N623" s="99"/>
      <c r="O623" s="85"/>
    </row>
    <row r="624" spans="1:15">
      <c r="A624" s="99"/>
      <c r="B624" s="99"/>
      <c r="C624" s="99"/>
      <c r="D624" s="99"/>
      <c r="E624" s="99"/>
      <c r="F624" s="100"/>
      <c r="G624" s="100"/>
      <c r="H624" s="100"/>
      <c r="I624" s="99"/>
      <c r="J624" s="99"/>
      <c r="K624" s="100"/>
      <c r="L624" s="100"/>
      <c r="M624" s="100"/>
      <c r="N624" s="99"/>
      <c r="O624" s="85"/>
    </row>
    <row r="625" spans="1:15">
      <c r="A625" s="99"/>
      <c r="B625" s="99"/>
      <c r="C625" s="99"/>
      <c r="D625" s="99"/>
      <c r="E625" s="99"/>
      <c r="F625" s="100"/>
      <c r="G625" s="100"/>
      <c r="H625" s="100"/>
      <c r="I625" s="99"/>
      <c r="J625" s="99"/>
      <c r="K625" s="100"/>
      <c r="L625" s="100"/>
      <c r="M625" s="100"/>
      <c r="N625" s="99"/>
      <c r="O625" s="85"/>
    </row>
    <row r="626" spans="1:15">
      <c r="A626" s="99"/>
      <c r="B626" s="99"/>
      <c r="C626" s="99"/>
      <c r="D626" s="99"/>
      <c r="E626" s="99"/>
      <c r="F626" s="100"/>
      <c r="G626" s="100"/>
      <c r="H626" s="100"/>
      <c r="I626" s="99"/>
      <c r="J626" s="99"/>
      <c r="K626" s="100"/>
      <c r="L626" s="100"/>
      <c r="M626" s="100"/>
      <c r="N626" s="99"/>
      <c r="O626" s="85"/>
    </row>
    <row r="627" spans="1:15">
      <c r="A627" s="99"/>
      <c r="B627" s="99"/>
      <c r="C627" s="99"/>
      <c r="D627" s="99"/>
      <c r="E627" s="99"/>
      <c r="F627" s="100"/>
      <c r="G627" s="100"/>
      <c r="H627" s="100"/>
      <c r="I627" s="99"/>
      <c r="J627" s="99"/>
      <c r="K627" s="100"/>
      <c r="L627" s="100"/>
      <c r="M627" s="100"/>
      <c r="N627" s="99"/>
      <c r="O627" s="85"/>
    </row>
    <row r="628" spans="1:15">
      <c r="A628" s="99"/>
      <c r="B628" s="99"/>
      <c r="C628" s="99"/>
      <c r="D628" s="99"/>
      <c r="E628" s="99"/>
      <c r="F628" s="100"/>
      <c r="G628" s="100"/>
      <c r="H628" s="100"/>
      <c r="I628" s="99"/>
      <c r="J628" s="99"/>
      <c r="K628" s="100"/>
      <c r="L628" s="100"/>
      <c r="M628" s="100"/>
      <c r="N628" s="99"/>
      <c r="O628" s="85"/>
    </row>
    <row r="629" spans="1:15">
      <c r="A629" s="99"/>
      <c r="B629" s="99"/>
      <c r="C629" s="99"/>
      <c r="D629" s="99"/>
      <c r="E629" s="99"/>
      <c r="F629" s="100"/>
      <c r="G629" s="100"/>
      <c r="H629" s="100"/>
      <c r="I629" s="99"/>
      <c r="J629" s="99"/>
      <c r="K629" s="100"/>
      <c r="L629" s="100"/>
      <c r="M629" s="100"/>
      <c r="N629" s="99"/>
      <c r="O629" s="85"/>
    </row>
    <row r="630" spans="1:15">
      <c r="A630" s="99"/>
      <c r="B630" s="99"/>
      <c r="C630" s="99"/>
      <c r="D630" s="99"/>
      <c r="E630" s="99"/>
      <c r="F630" s="100"/>
      <c r="G630" s="100"/>
      <c r="H630" s="100"/>
      <c r="I630" s="99"/>
      <c r="J630" s="99"/>
      <c r="K630" s="100"/>
      <c r="L630" s="100"/>
      <c r="M630" s="100"/>
      <c r="N630" s="99"/>
      <c r="O630" s="85"/>
    </row>
    <row r="631" spans="1:15">
      <c r="A631" s="99"/>
      <c r="B631" s="99"/>
      <c r="C631" s="99"/>
      <c r="D631" s="99"/>
      <c r="E631" s="99"/>
      <c r="F631" s="100"/>
      <c r="G631" s="100"/>
      <c r="H631" s="100"/>
      <c r="I631" s="99"/>
      <c r="J631" s="99"/>
      <c r="K631" s="100"/>
      <c r="L631" s="100"/>
      <c r="M631" s="100"/>
      <c r="N631" s="99"/>
      <c r="O631" s="85"/>
    </row>
    <row r="632" spans="1:15">
      <c r="A632" s="99"/>
      <c r="B632" s="99"/>
      <c r="C632" s="99"/>
      <c r="D632" s="99"/>
      <c r="E632" s="99"/>
      <c r="F632" s="100"/>
      <c r="G632" s="100"/>
      <c r="H632" s="100"/>
      <c r="I632" s="99"/>
      <c r="J632" s="99"/>
      <c r="K632" s="100"/>
      <c r="L632" s="100"/>
      <c r="M632" s="100"/>
      <c r="N632" s="99"/>
      <c r="O632" s="85"/>
    </row>
    <row r="633" spans="1:15">
      <c r="A633" s="99"/>
      <c r="B633" s="99"/>
      <c r="C633" s="99"/>
      <c r="D633" s="99"/>
      <c r="E633" s="99"/>
      <c r="F633" s="100"/>
      <c r="G633" s="100"/>
      <c r="H633" s="100"/>
      <c r="I633" s="99"/>
      <c r="J633" s="99"/>
      <c r="K633" s="100"/>
      <c r="L633" s="100"/>
      <c r="M633" s="100"/>
      <c r="N633" s="99"/>
      <c r="O633" s="85"/>
    </row>
    <row r="634" spans="1:15">
      <c r="A634" s="99"/>
      <c r="B634" s="99"/>
      <c r="C634" s="99"/>
      <c r="D634" s="99"/>
      <c r="E634" s="99"/>
      <c r="F634" s="100"/>
      <c r="G634" s="100"/>
      <c r="H634" s="100"/>
      <c r="I634" s="99"/>
      <c r="J634" s="99"/>
      <c r="K634" s="100"/>
      <c r="L634" s="100"/>
      <c r="M634" s="100"/>
      <c r="N634" s="99"/>
      <c r="O634" s="85"/>
    </row>
    <row r="635" spans="1:15">
      <c r="A635" s="99"/>
      <c r="B635" s="99"/>
      <c r="C635" s="99"/>
      <c r="D635" s="99"/>
      <c r="E635" s="99"/>
      <c r="F635" s="100"/>
      <c r="G635" s="100"/>
      <c r="H635" s="100"/>
      <c r="I635" s="99"/>
      <c r="J635" s="99"/>
      <c r="K635" s="100"/>
      <c r="L635" s="100"/>
      <c r="M635" s="100"/>
      <c r="N635" s="99"/>
      <c r="O635" s="85"/>
    </row>
    <row r="636" spans="1:15">
      <c r="A636" s="99"/>
      <c r="B636" s="99"/>
      <c r="C636" s="99"/>
      <c r="D636" s="99"/>
      <c r="E636" s="99"/>
      <c r="F636" s="100"/>
      <c r="G636" s="100"/>
      <c r="H636" s="100"/>
      <c r="I636" s="99"/>
      <c r="J636" s="99"/>
      <c r="K636" s="100"/>
      <c r="L636" s="100"/>
      <c r="M636" s="100"/>
      <c r="N636" s="99"/>
      <c r="O636" s="85"/>
    </row>
    <row r="637" spans="1:15">
      <c r="A637" s="99"/>
      <c r="B637" s="99"/>
      <c r="C637" s="99"/>
      <c r="D637" s="99"/>
      <c r="E637" s="99"/>
      <c r="F637" s="100"/>
      <c r="G637" s="100"/>
      <c r="H637" s="100"/>
      <c r="I637" s="99"/>
      <c r="J637" s="99"/>
      <c r="K637" s="100"/>
      <c r="L637" s="100"/>
      <c r="M637" s="100"/>
      <c r="N637" s="99"/>
      <c r="O637" s="85"/>
    </row>
    <row r="638" spans="1:15">
      <c r="A638" s="99"/>
      <c r="B638" s="99"/>
      <c r="C638" s="99"/>
      <c r="D638" s="99"/>
      <c r="E638" s="99"/>
      <c r="F638" s="100"/>
      <c r="G638" s="100"/>
      <c r="H638" s="100"/>
      <c r="I638" s="99"/>
      <c r="J638" s="99"/>
      <c r="K638" s="100"/>
      <c r="L638" s="100"/>
      <c r="M638" s="100"/>
      <c r="N638" s="99"/>
      <c r="O638" s="85"/>
    </row>
    <row r="639" spans="1:15">
      <c r="A639" s="99"/>
      <c r="B639" s="99"/>
      <c r="C639" s="99"/>
      <c r="D639" s="99"/>
      <c r="E639" s="99"/>
      <c r="F639" s="100"/>
      <c r="G639" s="100"/>
      <c r="H639" s="100"/>
      <c r="I639" s="99"/>
      <c r="J639" s="99"/>
      <c r="K639" s="100"/>
      <c r="L639" s="100"/>
      <c r="M639" s="100"/>
      <c r="N639" s="99"/>
      <c r="O639" s="85"/>
    </row>
    <row r="640" spans="1:15">
      <c r="A640" s="99"/>
      <c r="B640" s="99"/>
      <c r="C640" s="99"/>
      <c r="D640" s="99"/>
      <c r="E640" s="99"/>
      <c r="F640" s="100"/>
      <c r="G640" s="100"/>
      <c r="H640" s="100"/>
      <c r="I640" s="99"/>
      <c r="J640" s="99"/>
      <c r="K640" s="100"/>
      <c r="L640" s="100"/>
      <c r="M640" s="100"/>
      <c r="N640" s="99"/>
      <c r="O640" s="85"/>
    </row>
    <row r="641" spans="1:15">
      <c r="A641" s="99"/>
      <c r="B641" s="99"/>
      <c r="C641" s="99"/>
      <c r="D641" s="99"/>
      <c r="E641" s="99"/>
      <c r="F641" s="100"/>
      <c r="G641" s="100"/>
      <c r="H641" s="100"/>
      <c r="I641" s="99"/>
      <c r="J641" s="99"/>
      <c r="K641" s="100"/>
      <c r="L641" s="100"/>
      <c r="M641" s="100"/>
      <c r="N641" s="99"/>
      <c r="O641" s="85"/>
    </row>
    <row r="642" spans="1:15">
      <c r="A642" s="99"/>
      <c r="B642" s="99"/>
      <c r="C642" s="99"/>
      <c r="D642" s="99"/>
      <c r="E642" s="99"/>
      <c r="F642" s="100"/>
      <c r="G642" s="100"/>
      <c r="H642" s="100"/>
      <c r="I642" s="99"/>
      <c r="J642" s="99"/>
      <c r="K642" s="100"/>
      <c r="L642" s="100"/>
      <c r="M642" s="100"/>
      <c r="N642" s="99"/>
      <c r="O642" s="85"/>
    </row>
    <row r="643" spans="1:15">
      <c r="A643" s="99"/>
      <c r="B643" s="99"/>
      <c r="C643" s="99"/>
      <c r="D643" s="99"/>
      <c r="E643" s="99"/>
      <c r="F643" s="100"/>
      <c r="G643" s="100"/>
      <c r="H643" s="100"/>
      <c r="I643" s="99"/>
      <c r="J643" s="99"/>
      <c r="K643" s="100"/>
      <c r="L643" s="100"/>
      <c r="M643" s="100"/>
      <c r="N643" s="99"/>
      <c r="O643" s="85"/>
    </row>
    <row r="644" spans="1:15">
      <c r="A644" s="99"/>
      <c r="B644" s="99"/>
      <c r="C644" s="99"/>
      <c r="D644" s="99"/>
      <c r="E644" s="99"/>
      <c r="F644" s="100"/>
      <c r="G644" s="100"/>
      <c r="H644" s="100"/>
      <c r="I644" s="99"/>
      <c r="J644" s="99"/>
      <c r="K644" s="100"/>
      <c r="L644" s="100"/>
      <c r="M644" s="100"/>
      <c r="N644" s="99"/>
      <c r="O644" s="85"/>
    </row>
    <row r="645" spans="1:15">
      <c r="A645" s="99"/>
      <c r="B645" s="99"/>
      <c r="C645" s="99"/>
      <c r="D645" s="99"/>
      <c r="E645" s="99"/>
      <c r="F645" s="100"/>
      <c r="G645" s="100"/>
      <c r="H645" s="100"/>
      <c r="I645" s="99"/>
      <c r="J645" s="99"/>
      <c r="K645" s="100"/>
      <c r="L645" s="100"/>
      <c r="M645" s="100"/>
      <c r="N645" s="99"/>
      <c r="O645" s="85"/>
    </row>
    <row r="646" spans="1:15">
      <c r="A646" s="99"/>
      <c r="B646" s="99"/>
      <c r="C646" s="99"/>
      <c r="D646" s="99"/>
      <c r="E646" s="99"/>
      <c r="F646" s="100"/>
      <c r="G646" s="100"/>
      <c r="H646" s="100"/>
      <c r="I646" s="99"/>
      <c r="J646" s="99"/>
      <c r="K646" s="100"/>
      <c r="L646" s="100"/>
      <c r="M646" s="100"/>
      <c r="N646" s="99"/>
      <c r="O646" s="85"/>
    </row>
    <row r="647" spans="1:15">
      <c r="A647" s="99"/>
      <c r="B647" s="99"/>
      <c r="C647" s="99"/>
      <c r="D647" s="99"/>
      <c r="E647" s="99"/>
      <c r="F647" s="100"/>
      <c r="G647" s="100"/>
      <c r="H647" s="100"/>
      <c r="I647" s="99"/>
      <c r="J647" s="99"/>
      <c r="K647" s="100"/>
      <c r="L647" s="100"/>
      <c r="M647" s="100"/>
      <c r="N647" s="99"/>
      <c r="O647" s="85"/>
    </row>
    <row r="648" spans="1:15">
      <c r="A648" s="99"/>
      <c r="B648" s="99"/>
      <c r="C648" s="99"/>
      <c r="D648" s="99"/>
      <c r="E648" s="99"/>
      <c r="F648" s="100"/>
      <c r="G648" s="100"/>
      <c r="H648" s="100"/>
      <c r="I648" s="99"/>
      <c r="J648" s="99"/>
      <c r="K648" s="100"/>
      <c r="L648" s="100"/>
      <c r="M648" s="100"/>
      <c r="N648" s="99"/>
      <c r="O648" s="85"/>
    </row>
    <row r="649" spans="1:15">
      <c r="A649" s="99"/>
      <c r="B649" s="99"/>
      <c r="C649" s="99"/>
      <c r="D649" s="99"/>
      <c r="E649" s="99"/>
      <c r="F649" s="100"/>
      <c r="G649" s="100"/>
      <c r="H649" s="100"/>
      <c r="I649" s="99"/>
      <c r="J649" s="99"/>
      <c r="K649" s="100"/>
      <c r="L649" s="100"/>
      <c r="M649" s="100"/>
      <c r="N649" s="99"/>
      <c r="O649" s="85"/>
    </row>
    <row r="650" spans="1:15">
      <c r="A650" s="99"/>
      <c r="B650" s="99"/>
      <c r="C650" s="99"/>
      <c r="D650" s="99"/>
      <c r="E650" s="99"/>
      <c r="F650" s="100"/>
      <c r="G650" s="100"/>
      <c r="H650" s="100"/>
      <c r="I650" s="99"/>
      <c r="J650" s="99"/>
      <c r="K650" s="100"/>
      <c r="L650" s="100"/>
      <c r="M650" s="100"/>
      <c r="N650" s="99"/>
      <c r="O650" s="85"/>
    </row>
    <row r="651" spans="1:15">
      <c r="A651" s="99"/>
      <c r="B651" s="99"/>
      <c r="C651" s="99"/>
      <c r="D651" s="99"/>
      <c r="E651" s="99"/>
      <c r="F651" s="100"/>
      <c r="G651" s="100"/>
      <c r="H651" s="100"/>
      <c r="I651" s="99"/>
      <c r="J651" s="99"/>
      <c r="K651" s="100"/>
      <c r="L651" s="100"/>
      <c r="M651" s="100"/>
      <c r="N651" s="99"/>
      <c r="O651" s="85"/>
    </row>
    <row r="652" spans="1:15">
      <c r="A652" s="99"/>
      <c r="B652" s="99"/>
      <c r="C652" s="99"/>
      <c r="D652" s="99"/>
      <c r="E652" s="99"/>
      <c r="F652" s="100"/>
      <c r="G652" s="100"/>
      <c r="H652" s="100"/>
      <c r="I652" s="99"/>
      <c r="J652" s="99"/>
      <c r="K652" s="100"/>
      <c r="L652" s="100"/>
      <c r="M652" s="100"/>
      <c r="N652" s="99"/>
      <c r="O652" s="85"/>
    </row>
    <row r="653" spans="1:15">
      <c r="A653" s="99"/>
      <c r="B653" s="99"/>
      <c r="C653" s="99"/>
      <c r="D653" s="99"/>
      <c r="E653" s="99"/>
      <c r="F653" s="100"/>
      <c r="G653" s="100"/>
      <c r="H653" s="100"/>
      <c r="I653" s="99"/>
      <c r="J653" s="99"/>
      <c r="K653" s="100"/>
      <c r="L653" s="100"/>
      <c r="M653" s="100"/>
      <c r="N653" s="99"/>
      <c r="O653" s="85"/>
    </row>
    <row r="654" spans="1:15">
      <c r="A654" s="99"/>
      <c r="B654" s="99"/>
      <c r="C654" s="99"/>
      <c r="D654" s="99"/>
      <c r="E654" s="99"/>
      <c r="F654" s="100"/>
      <c r="G654" s="100"/>
      <c r="H654" s="100"/>
      <c r="I654" s="99"/>
      <c r="J654" s="99"/>
      <c r="K654" s="100"/>
      <c r="L654" s="100"/>
      <c r="M654" s="100"/>
      <c r="N654" s="99"/>
      <c r="O654" s="85"/>
    </row>
    <row r="655" spans="1:15">
      <c r="A655" s="99"/>
      <c r="B655" s="99"/>
      <c r="C655" s="99"/>
      <c r="D655" s="99"/>
      <c r="E655" s="99"/>
      <c r="F655" s="100"/>
      <c r="G655" s="100"/>
      <c r="H655" s="100"/>
      <c r="I655" s="99"/>
      <c r="J655" s="99"/>
      <c r="K655" s="100"/>
      <c r="L655" s="100"/>
      <c r="M655" s="100"/>
      <c r="N655" s="99"/>
      <c r="O655" s="85"/>
    </row>
    <row r="656" spans="1:15">
      <c r="A656" s="99"/>
      <c r="B656" s="99"/>
      <c r="C656" s="99"/>
      <c r="D656" s="99"/>
      <c r="E656" s="99"/>
      <c r="F656" s="100"/>
      <c r="G656" s="100"/>
      <c r="H656" s="100"/>
      <c r="I656" s="99"/>
      <c r="J656" s="99"/>
      <c r="K656" s="100"/>
      <c r="L656" s="100"/>
      <c r="M656" s="100"/>
      <c r="N656" s="99"/>
      <c r="O656" s="85"/>
    </row>
    <row r="657" spans="1:15">
      <c r="A657" s="99"/>
      <c r="B657" s="99"/>
      <c r="C657" s="99"/>
      <c r="D657" s="99"/>
      <c r="E657" s="99"/>
      <c r="F657" s="100"/>
      <c r="G657" s="100"/>
      <c r="H657" s="100"/>
      <c r="I657" s="99"/>
      <c r="J657" s="99"/>
      <c r="K657" s="100"/>
      <c r="L657" s="100"/>
      <c r="M657" s="100"/>
      <c r="N657" s="99"/>
      <c r="O657" s="85"/>
    </row>
    <row r="658" spans="1:15">
      <c r="A658" s="99"/>
      <c r="B658" s="99"/>
      <c r="C658" s="99"/>
      <c r="D658" s="99"/>
      <c r="E658" s="99"/>
      <c r="F658" s="100"/>
      <c r="G658" s="100"/>
      <c r="H658" s="100"/>
      <c r="I658" s="99"/>
      <c r="J658" s="99"/>
      <c r="K658" s="100"/>
      <c r="L658" s="100"/>
      <c r="M658" s="100"/>
      <c r="N658" s="99"/>
      <c r="O658" s="85"/>
    </row>
    <row r="659" spans="1:15">
      <c r="A659" s="99"/>
      <c r="B659" s="99"/>
      <c r="C659" s="99"/>
      <c r="D659" s="99"/>
      <c r="E659" s="99"/>
      <c r="F659" s="100"/>
      <c r="G659" s="100"/>
      <c r="H659" s="100"/>
      <c r="I659" s="99"/>
      <c r="J659" s="99"/>
      <c r="K659" s="100"/>
      <c r="L659" s="100"/>
      <c r="M659" s="100"/>
      <c r="N659" s="99"/>
      <c r="O659" s="85"/>
    </row>
    <row r="660" spans="1:15">
      <c r="A660" s="99"/>
      <c r="B660" s="99"/>
      <c r="C660" s="99"/>
      <c r="D660" s="99"/>
      <c r="E660" s="99"/>
      <c r="F660" s="100"/>
      <c r="G660" s="100"/>
      <c r="H660" s="100"/>
      <c r="I660" s="99"/>
      <c r="J660" s="99"/>
      <c r="K660" s="100"/>
      <c r="L660" s="100"/>
      <c r="M660" s="100"/>
      <c r="N660" s="99"/>
      <c r="O660" s="85"/>
    </row>
    <row r="661" spans="1:15">
      <c r="A661" s="99"/>
      <c r="B661" s="99"/>
      <c r="C661" s="99"/>
      <c r="D661" s="99"/>
      <c r="E661" s="99"/>
      <c r="F661" s="100"/>
      <c r="G661" s="100"/>
      <c r="H661" s="100"/>
      <c r="I661" s="99"/>
      <c r="J661" s="99"/>
      <c r="K661" s="100"/>
      <c r="L661" s="100"/>
      <c r="M661" s="100"/>
      <c r="N661" s="99"/>
      <c r="O661" s="85"/>
    </row>
    <row r="662" spans="1:15">
      <c r="A662" s="99"/>
      <c r="B662" s="99"/>
      <c r="C662" s="99"/>
      <c r="D662" s="99"/>
      <c r="E662" s="99"/>
      <c r="F662" s="100"/>
      <c r="G662" s="100"/>
      <c r="H662" s="100"/>
      <c r="I662" s="99"/>
      <c r="J662" s="99"/>
      <c r="K662" s="100"/>
      <c r="L662" s="100"/>
      <c r="M662" s="100"/>
      <c r="N662" s="99"/>
      <c r="O662" s="85"/>
    </row>
    <row r="663" spans="1:15">
      <c r="A663" s="99"/>
      <c r="B663" s="99"/>
      <c r="C663" s="99"/>
      <c r="D663" s="99"/>
      <c r="E663" s="99"/>
      <c r="F663" s="100"/>
      <c r="G663" s="100"/>
      <c r="H663" s="100"/>
      <c r="I663" s="99"/>
      <c r="J663" s="99"/>
      <c r="K663" s="100"/>
      <c r="L663" s="100"/>
      <c r="M663" s="100"/>
      <c r="N663" s="99"/>
      <c r="O663" s="85"/>
    </row>
    <row r="664" spans="1:15">
      <c r="A664" s="99"/>
      <c r="B664" s="99"/>
      <c r="C664" s="99"/>
      <c r="D664" s="99"/>
      <c r="E664" s="99"/>
      <c r="F664" s="100"/>
      <c r="G664" s="100"/>
      <c r="H664" s="100"/>
      <c r="I664" s="99"/>
      <c r="J664" s="99"/>
      <c r="K664" s="100"/>
      <c r="L664" s="100"/>
      <c r="M664" s="100"/>
      <c r="N664" s="99"/>
      <c r="O664" s="85"/>
    </row>
    <row r="665" spans="1:15">
      <c r="A665" s="99"/>
      <c r="B665" s="99"/>
      <c r="C665" s="99"/>
      <c r="D665" s="99"/>
      <c r="E665" s="99"/>
      <c r="F665" s="100"/>
      <c r="G665" s="100"/>
      <c r="H665" s="100"/>
      <c r="I665" s="99"/>
      <c r="J665" s="99"/>
      <c r="K665" s="100"/>
      <c r="L665" s="100"/>
      <c r="M665" s="100"/>
      <c r="N665" s="99"/>
      <c r="O665" s="85"/>
    </row>
    <row r="666" spans="1:15">
      <c r="A666" s="99"/>
      <c r="B666" s="99"/>
      <c r="C666" s="99"/>
      <c r="D666" s="99"/>
      <c r="E666" s="99"/>
      <c r="F666" s="100"/>
      <c r="G666" s="100"/>
      <c r="H666" s="100"/>
      <c r="I666" s="99"/>
      <c r="J666" s="99"/>
      <c r="K666" s="100"/>
      <c r="L666" s="100"/>
      <c r="M666" s="100"/>
      <c r="N666" s="99"/>
      <c r="O666" s="85"/>
    </row>
    <row r="667" spans="1:15">
      <c r="A667" s="99"/>
      <c r="B667" s="99"/>
      <c r="C667" s="99"/>
      <c r="D667" s="99"/>
      <c r="E667" s="99"/>
      <c r="F667" s="100"/>
      <c r="G667" s="100"/>
      <c r="H667" s="100"/>
      <c r="I667" s="99"/>
      <c r="J667" s="99"/>
      <c r="K667" s="100"/>
      <c r="L667" s="100"/>
      <c r="M667" s="100"/>
      <c r="N667" s="99"/>
      <c r="O667" s="85"/>
    </row>
    <row r="668" spans="1:15">
      <c r="A668" s="99"/>
      <c r="B668" s="99"/>
      <c r="C668" s="99"/>
      <c r="D668" s="99"/>
      <c r="E668" s="99"/>
      <c r="F668" s="100"/>
      <c r="G668" s="100"/>
      <c r="H668" s="100"/>
      <c r="I668" s="99"/>
      <c r="J668" s="99"/>
      <c r="K668" s="100"/>
      <c r="L668" s="100"/>
      <c r="M668" s="100"/>
      <c r="N668" s="99"/>
      <c r="O668" s="85"/>
    </row>
    <row r="669" spans="1:15">
      <c r="A669" s="99"/>
      <c r="B669" s="99"/>
      <c r="C669" s="99"/>
      <c r="D669" s="99"/>
      <c r="E669" s="99"/>
      <c r="F669" s="100"/>
      <c r="G669" s="100"/>
      <c r="H669" s="100"/>
      <c r="I669" s="99"/>
      <c r="J669" s="99"/>
      <c r="K669" s="100"/>
      <c r="L669" s="100"/>
      <c r="M669" s="100"/>
      <c r="N669" s="99"/>
      <c r="O669" s="85"/>
    </row>
    <row r="670" spans="1:15">
      <c r="A670" s="99"/>
      <c r="B670" s="99"/>
      <c r="C670" s="99"/>
      <c r="D670" s="99"/>
      <c r="E670" s="99"/>
      <c r="F670" s="100"/>
      <c r="G670" s="100"/>
      <c r="H670" s="100"/>
      <c r="I670" s="99"/>
      <c r="J670" s="99"/>
      <c r="K670" s="100"/>
      <c r="L670" s="100"/>
      <c r="M670" s="100"/>
      <c r="N670" s="99"/>
      <c r="O670" s="85"/>
    </row>
    <row r="671" spans="1:15">
      <c r="A671" s="99"/>
      <c r="B671" s="99"/>
      <c r="C671" s="99"/>
      <c r="D671" s="99"/>
      <c r="E671" s="99"/>
      <c r="F671" s="100"/>
      <c r="G671" s="100"/>
      <c r="H671" s="100"/>
      <c r="I671" s="99"/>
      <c r="J671" s="99"/>
      <c r="K671" s="100"/>
      <c r="L671" s="100"/>
      <c r="M671" s="100"/>
      <c r="N671" s="99"/>
      <c r="O671" s="85"/>
    </row>
    <row r="672" spans="1:15">
      <c r="A672" s="99"/>
      <c r="B672" s="99"/>
      <c r="C672" s="99"/>
      <c r="D672" s="99"/>
      <c r="E672" s="99"/>
      <c r="F672" s="100"/>
      <c r="G672" s="100"/>
      <c r="H672" s="100"/>
      <c r="I672" s="99"/>
      <c r="J672" s="99"/>
      <c r="K672" s="100"/>
      <c r="L672" s="100"/>
      <c r="M672" s="100"/>
      <c r="N672" s="99"/>
      <c r="O672" s="85"/>
    </row>
    <row r="673" spans="1:15">
      <c r="A673" s="99"/>
      <c r="B673" s="99"/>
      <c r="C673" s="99"/>
      <c r="D673" s="99"/>
      <c r="E673" s="99"/>
      <c r="F673" s="100"/>
      <c r="G673" s="100"/>
      <c r="H673" s="100"/>
      <c r="I673" s="99"/>
      <c r="J673" s="99"/>
      <c r="K673" s="100"/>
      <c r="L673" s="100"/>
      <c r="M673" s="100"/>
      <c r="N673" s="99"/>
      <c r="O673" s="85"/>
    </row>
    <row r="674" spans="1:15">
      <c r="A674" s="99"/>
      <c r="B674" s="99"/>
      <c r="C674" s="99"/>
      <c r="D674" s="99"/>
      <c r="E674" s="99"/>
      <c r="F674" s="100"/>
      <c r="G674" s="100"/>
      <c r="H674" s="100"/>
      <c r="I674" s="99"/>
      <c r="J674" s="99"/>
      <c r="K674" s="100"/>
      <c r="L674" s="100"/>
      <c r="M674" s="100"/>
      <c r="N674" s="99"/>
      <c r="O674" s="85"/>
    </row>
    <row r="675" spans="1:15">
      <c r="A675" s="99"/>
      <c r="B675" s="99"/>
      <c r="C675" s="99"/>
      <c r="D675" s="99"/>
      <c r="E675" s="99"/>
      <c r="F675" s="100"/>
      <c r="G675" s="100"/>
      <c r="H675" s="100"/>
      <c r="I675" s="99"/>
      <c r="J675" s="99"/>
      <c r="K675" s="100"/>
      <c r="L675" s="100"/>
      <c r="M675" s="100"/>
      <c r="N675" s="99"/>
      <c r="O675" s="85"/>
    </row>
    <row r="676" spans="1:15">
      <c r="A676" s="99"/>
      <c r="B676" s="99"/>
      <c r="C676" s="99"/>
      <c r="D676" s="99"/>
      <c r="E676" s="99"/>
      <c r="F676" s="100"/>
      <c r="G676" s="100"/>
      <c r="H676" s="100"/>
      <c r="I676" s="99"/>
      <c r="J676" s="99"/>
      <c r="K676" s="100"/>
      <c r="L676" s="100"/>
      <c r="M676" s="100"/>
      <c r="N676" s="99"/>
      <c r="O676" s="85"/>
    </row>
    <row r="677" spans="1:15">
      <c r="A677" s="99"/>
      <c r="B677" s="99"/>
      <c r="C677" s="99"/>
      <c r="D677" s="99"/>
      <c r="E677" s="99"/>
      <c r="F677" s="100"/>
      <c r="G677" s="100"/>
      <c r="H677" s="100"/>
      <c r="I677" s="99"/>
      <c r="J677" s="99"/>
      <c r="K677" s="100"/>
      <c r="L677" s="100"/>
      <c r="M677" s="100"/>
      <c r="N677" s="99"/>
      <c r="O677" s="85"/>
    </row>
    <row r="678" spans="1:15">
      <c r="A678" s="99"/>
      <c r="B678" s="99"/>
      <c r="C678" s="99"/>
      <c r="D678" s="99"/>
      <c r="E678" s="99"/>
      <c r="F678" s="100"/>
      <c r="G678" s="100"/>
      <c r="H678" s="100"/>
      <c r="I678" s="99"/>
      <c r="J678" s="99"/>
      <c r="K678" s="100"/>
      <c r="L678" s="100"/>
      <c r="M678" s="100"/>
      <c r="N678" s="99"/>
      <c r="O678" s="85"/>
    </row>
    <row r="679" spans="1:15">
      <c r="A679" s="99"/>
      <c r="B679" s="99"/>
      <c r="C679" s="99"/>
      <c r="D679" s="99"/>
      <c r="E679" s="99"/>
      <c r="F679" s="100"/>
      <c r="G679" s="100"/>
      <c r="H679" s="100"/>
      <c r="I679" s="99"/>
      <c r="J679" s="99"/>
      <c r="K679" s="100"/>
      <c r="L679" s="100"/>
      <c r="M679" s="100"/>
      <c r="N679" s="99"/>
      <c r="O679" s="85"/>
    </row>
    <row r="680" spans="1:15">
      <c r="A680" s="99"/>
      <c r="B680" s="99"/>
      <c r="C680" s="99"/>
      <c r="D680" s="99"/>
      <c r="E680" s="99"/>
      <c r="F680" s="100"/>
      <c r="G680" s="100"/>
      <c r="H680" s="100"/>
      <c r="I680" s="99"/>
      <c r="J680" s="99"/>
      <c r="K680" s="100"/>
      <c r="L680" s="100"/>
      <c r="M680" s="100"/>
      <c r="N680" s="99"/>
      <c r="O680" s="85"/>
    </row>
    <row r="681" spans="1:15">
      <c r="A681" s="99"/>
      <c r="B681" s="99"/>
      <c r="C681" s="99"/>
      <c r="D681" s="99"/>
      <c r="E681" s="99"/>
      <c r="F681" s="100"/>
      <c r="G681" s="100"/>
      <c r="H681" s="100"/>
      <c r="I681" s="99"/>
      <c r="J681" s="99"/>
      <c r="K681" s="100"/>
      <c r="L681" s="100"/>
      <c r="M681" s="100"/>
      <c r="N681" s="99"/>
      <c r="O681" s="85"/>
    </row>
    <row r="682" spans="1:15">
      <c r="A682" s="99"/>
      <c r="B682" s="99"/>
      <c r="C682" s="99"/>
      <c r="D682" s="99"/>
      <c r="E682" s="99"/>
      <c r="F682" s="100"/>
      <c r="G682" s="100"/>
      <c r="H682" s="100"/>
      <c r="I682" s="99"/>
      <c r="J682" s="99"/>
      <c r="K682" s="100"/>
      <c r="L682" s="100"/>
      <c r="M682" s="100"/>
      <c r="N682" s="99"/>
      <c r="O682" s="85"/>
    </row>
    <row r="683" spans="1:15">
      <c r="A683" s="99"/>
      <c r="B683" s="99"/>
      <c r="C683" s="99"/>
      <c r="D683" s="99"/>
      <c r="E683" s="99"/>
      <c r="F683" s="100"/>
      <c r="G683" s="100"/>
      <c r="H683" s="100"/>
      <c r="I683" s="99"/>
      <c r="J683" s="99"/>
      <c r="K683" s="100"/>
      <c r="L683" s="100"/>
      <c r="M683" s="100"/>
      <c r="N683" s="99"/>
      <c r="O683" s="85"/>
    </row>
    <row r="684" spans="1:15">
      <c r="A684" s="99"/>
      <c r="B684" s="99"/>
      <c r="C684" s="99"/>
      <c r="D684" s="99"/>
      <c r="E684" s="99"/>
      <c r="F684" s="100"/>
      <c r="G684" s="100"/>
      <c r="H684" s="100"/>
      <c r="I684" s="99"/>
      <c r="J684" s="99"/>
      <c r="K684" s="100"/>
      <c r="L684" s="100"/>
      <c r="M684" s="100"/>
      <c r="N684" s="99"/>
      <c r="O684" s="85"/>
    </row>
    <row r="685" spans="1:15">
      <c r="A685" s="99"/>
      <c r="B685" s="99"/>
      <c r="C685" s="99"/>
      <c r="D685" s="99"/>
      <c r="E685" s="99"/>
      <c r="F685" s="100"/>
      <c r="G685" s="100"/>
      <c r="H685" s="100"/>
      <c r="I685" s="99"/>
      <c r="J685" s="99"/>
      <c r="K685" s="100"/>
      <c r="L685" s="100"/>
      <c r="M685" s="100"/>
      <c r="N685" s="99"/>
      <c r="O685" s="85"/>
    </row>
    <row r="686" spans="1:15">
      <c r="A686" s="99"/>
      <c r="B686" s="99"/>
      <c r="C686" s="99"/>
      <c r="D686" s="99"/>
      <c r="E686" s="99"/>
      <c r="F686" s="100"/>
      <c r="G686" s="100"/>
      <c r="H686" s="100"/>
      <c r="I686" s="99"/>
      <c r="J686" s="99"/>
      <c r="K686" s="100"/>
      <c r="L686" s="100"/>
      <c r="M686" s="100"/>
      <c r="N686" s="99"/>
      <c r="O686" s="85"/>
    </row>
    <row r="687" spans="1:15">
      <c r="A687" s="99"/>
      <c r="B687" s="99"/>
      <c r="C687" s="99"/>
      <c r="D687" s="99"/>
      <c r="E687" s="99"/>
      <c r="F687" s="100"/>
      <c r="G687" s="100"/>
      <c r="H687" s="100"/>
      <c r="I687" s="99"/>
      <c r="J687" s="99"/>
      <c r="K687" s="100"/>
      <c r="L687" s="100"/>
      <c r="M687" s="100"/>
      <c r="N687" s="99"/>
      <c r="O687" s="85"/>
    </row>
    <row r="688" spans="1:15">
      <c r="A688" s="99"/>
      <c r="B688" s="99"/>
      <c r="C688" s="99"/>
      <c r="D688" s="99"/>
      <c r="E688" s="99"/>
      <c r="F688" s="100"/>
      <c r="G688" s="100"/>
      <c r="H688" s="100"/>
      <c r="I688" s="99"/>
      <c r="J688" s="99"/>
      <c r="K688" s="100"/>
      <c r="L688" s="100"/>
      <c r="M688" s="100"/>
      <c r="N688" s="99"/>
      <c r="O688" s="85"/>
    </row>
    <row r="689" spans="1:15">
      <c r="A689" s="99"/>
      <c r="B689" s="99"/>
      <c r="C689" s="99"/>
      <c r="D689" s="99"/>
      <c r="E689" s="99"/>
      <c r="F689" s="100"/>
      <c r="G689" s="100"/>
      <c r="H689" s="100"/>
      <c r="I689" s="99"/>
      <c r="J689" s="99"/>
      <c r="K689" s="100"/>
      <c r="L689" s="100"/>
      <c r="M689" s="100"/>
      <c r="N689" s="99"/>
      <c r="O689" s="85"/>
    </row>
    <row r="690" spans="1:15">
      <c r="A690" s="99"/>
      <c r="B690" s="99"/>
      <c r="C690" s="99"/>
      <c r="D690" s="99"/>
      <c r="E690" s="99"/>
      <c r="F690" s="100"/>
      <c r="G690" s="100"/>
      <c r="H690" s="100"/>
      <c r="I690" s="99"/>
      <c r="J690" s="99"/>
      <c r="K690" s="100"/>
      <c r="L690" s="100"/>
      <c r="M690" s="100"/>
      <c r="N690" s="99"/>
      <c r="O690" s="85"/>
    </row>
    <row r="691" spans="1:15">
      <c r="A691" s="99"/>
      <c r="B691" s="99"/>
      <c r="C691" s="99"/>
      <c r="D691" s="99"/>
      <c r="E691" s="99"/>
      <c r="F691" s="100"/>
      <c r="G691" s="100"/>
      <c r="H691" s="100"/>
      <c r="I691" s="99"/>
      <c r="J691" s="99"/>
      <c r="K691" s="100"/>
      <c r="L691" s="100"/>
      <c r="M691" s="100"/>
      <c r="N691" s="99"/>
      <c r="O691" s="85"/>
    </row>
    <row r="692" spans="1:15">
      <c r="A692" s="99"/>
      <c r="B692" s="99"/>
      <c r="C692" s="99"/>
      <c r="D692" s="99"/>
      <c r="E692" s="99"/>
      <c r="F692" s="100"/>
      <c r="G692" s="100"/>
      <c r="H692" s="100"/>
      <c r="I692" s="99"/>
      <c r="J692" s="99"/>
      <c r="K692" s="100"/>
      <c r="L692" s="100"/>
      <c r="M692" s="100"/>
      <c r="N692" s="99"/>
      <c r="O692" s="85"/>
    </row>
    <row r="693" spans="1:15">
      <c r="A693" s="99"/>
      <c r="B693" s="99"/>
      <c r="C693" s="99"/>
      <c r="D693" s="99"/>
      <c r="E693" s="99"/>
      <c r="F693" s="100"/>
      <c r="G693" s="100"/>
      <c r="H693" s="100"/>
      <c r="I693" s="99"/>
      <c r="J693" s="99"/>
      <c r="K693" s="100"/>
      <c r="L693" s="100"/>
      <c r="M693" s="100"/>
      <c r="N693" s="99"/>
      <c r="O693" s="85"/>
    </row>
    <row r="694" spans="1:15">
      <c r="A694" s="99"/>
      <c r="B694" s="99"/>
      <c r="C694" s="99"/>
      <c r="D694" s="99"/>
      <c r="E694" s="99"/>
      <c r="F694" s="100"/>
      <c r="G694" s="100"/>
      <c r="H694" s="100"/>
      <c r="I694" s="99"/>
      <c r="J694" s="99"/>
      <c r="K694" s="100"/>
      <c r="L694" s="100"/>
      <c r="M694" s="100"/>
      <c r="N694" s="99"/>
      <c r="O694" s="85"/>
    </row>
    <row r="695" spans="1:15">
      <c r="A695" s="99"/>
      <c r="B695" s="99"/>
      <c r="C695" s="99"/>
      <c r="D695" s="99"/>
      <c r="E695" s="99"/>
      <c r="F695" s="100"/>
      <c r="G695" s="100"/>
      <c r="H695" s="100"/>
      <c r="I695" s="99"/>
      <c r="J695" s="99"/>
      <c r="K695" s="100"/>
      <c r="L695" s="100"/>
      <c r="M695" s="100"/>
      <c r="N695" s="99"/>
      <c r="O695" s="85"/>
    </row>
    <row r="696" spans="1:15">
      <c r="A696" s="99"/>
      <c r="B696" s="99"/>
      <c r="C696" s="99"/>
      <c r="D696" s="99"/>
      <c r="E696" s="99"/>
      <c r="F696" s="100"/>
      <c r="G696" s="100"/>
      <c r="H696" s="100"/>
      <c r="I696" s="99"/>
      <c r="J696" s="99"/>
      <c r="K696" s="100"/>
      <c r="L696" s="100"/>
      <c r="M696" s="100"/>
      <c r="N696" s="99"/>
      <c r="O696" s="85"/>
    </row>
    <row r="697" spans="1:15">
      <c r="A697" s="99"/>
      <c r="B697" s="99"/>
      <c r="C697" s="99"/>
      <c r="D697" s="99"/>
      <c r="E697" s="99"/>
      <c r="F697" s="100"/>
      <c r="G697" s="100"/>
      <c r="H697" s="100"/>
      <c r="I697" s="99"/>
      <c r="J697" s="99"/>
      <c r="K697" s="100"/>
      <c r="L697" s="100"/>
      <c r="M697" s="100"/>
      <c r="N697" s="99"/>
      <c r="O697" s="85"/>
    </row>
    <row r="698" spans="1:15">
      <c r="A698" s="99"/>
      <c r="B698" s="99"/>
      <c r="C698" s="99"/>
      <c r="D698" s="99"/>
      <c r="E698" s="99"/>
      <c r="F698" s="100"/>
      <c r="G698" s="100"/>
      <c r="H698" s="100"/>
      <c r="I698" s="99"/>
      <c r="J698" s="99"/>
      <c r="K698" s="100"/>
      <c r="L698" s="100"/>
      <c r="M698" s="100"/>
      <c r="N698" s="99"/>
      <c r="O698" s="85"/>
    </row>
    <row r="699" spans="1:15">
      <c r="A699" s="99"/>
      <c r="B699" s="99"/>
      <c r="C699" s="99"/>
      <c r="D699" s="99"/>
      <c r="E699" s="99"/>
      <c r="F699" s="100"/>
      <c r="G699" s="100"/>
      <c r="H699" s="100"/>
      <c r="I699" s="99"/>
      <c r="J699" s="99"/>
      <c r="K699" s="100"/>
      <c r="L699" s="100"/>
      <c r="M699" s="100"/>
      <c r="N699" s="99"/>
      <c r="O699" s="85"/>
    </row>
    <row r="700" spans="1:15">
      <c r="A700" s="99"/>
      <c r="B700" s="99"/>
      <c r="C700" s="99"/>
      <c r="D700" s="99"/>
      <c r="E700" s="99"/>
      <c r="F700" s="100"/>
      <c r="G700" s="100"/>
      <c r="H700" s="100"/>
      <c r="I700" s="99"/>
      <c r="J700" s="99"/>
      <c r="K700" s="100"/>
      <c r="L700" s="100"/>
      <c r="M700" s="100"/>
      <c r="N700" s="99"/>
      <c r="O700" s="85"/>
    </row>
    <row r="701" spans="1:15">
      <c r="A701" s="99"/>
      <c r="B701" s="99"/>
      <c r="C701" s="99"/>
      <c r="D701" s="99"/>
      <c r="E701" s="99"/>
      <c r="F701" s="100"/>
      <c r="G701" s="100"/>
      <c r="H701" s="100"/>
      <c r="I701" s="99"/>
      <c r="J701" s="99"/>
      <c r="K701" s="100"/>
      <c r="L701" s="100"/>
      <c r="M701" s="100"/>
      <c r="N701" s="99"/>
      <c r="O701" s="85"/>
    </row>
    <row r="702" spans="1:15">
      <c r="A702" s="99"/>
      <c r="B702" s="99"/>
      <c r="C702" s="99"/>
      <c r="D702" s="99"/>
      <c r="E702" s="99"/>
      <c r="F702" s="100"/>
      <c r="G702" s="100"/>
      <c r="H702" s="100"/>
      <c r="I702" s="99"/>
      <c r="J702" s="99"/>
      <c r="K702" s="100"/>
      <c r="L702" s="100"/>
      <c r="M702" s="100"/>
      <c r="N702" s="99"/>
      <c r="O702" s="85"/>
    </row>
    <row r="703" spans="1:15">
      <c r="A703" s="99"/>
      <c r="B703" s="99"/>
      <c r="C703" s="99"/>
      <c r="D703" s="99"/>
      <c r="E703" s="99"/>
      <c r="F703" s="100"/>
      <c r="G703" s="100"/>
      <c r="H703" s="100"/>
      <c r="I703" s="99"/>
      <c r="J703" s="99"/>
      <c r="K703" s="100"/>
      <c r="L703" s="100"/>
      <c r="M703" s="100"/>
      <c r="N703" s="99"/>
      <c r="O703" s="85"/>
    </row>
    <row r="704" spans="1:15">
      <c r="A704" s="99"/>
      <c r="B704" s="99"/>
      <c r="C704" s="99"/>
      <c r="D704" s="99"/>
      <c r="E704" s="99"/>
      <c r="F704" s="100"/>
      <c r="G704" s="100"/>
      <c r="H704" s="100"/>
      <c r="I704" s="99"/>
      <c r="J704" s="99"/>
      <c r="K704" s="100"/>
      <c r="L704" s="100"/>
      <c r="M704" s="100"/>
      <c r="N704" s="99"/>
      <c r="O704" s="85"/>
    </row>
    <row r="705" spans="1:15">
      <c r="A705" s="99"/>
      <c r="B705" s="99"/>
      <c r="C705" s="99"/>
      <c r="D705" s="99"/>
      <c r="E705" s="99"/>
      <c r="F705" s="100"/>
      <c r="G705" s="100"/>
      <c r="H705" s="100"/>
      <c r="I705" s="99"/>
      <c r="J705" s="99"/>
      <c r="K705" s="100"/>
      <c r="L705" s="100"/>
      <c r="M705" s="100"/>
      <c r="N705" s="99"/>
      <c r="O705" s="85"/>
    </row>
    <row r="706" spans="1:15">
      <c r="A706" s="99"/>
      <c r="B706" s="99"/>
      <c r="C706" s="99"/>
      <c r="D706" s="99"/>
      <c r="E706" s="99"/>
      <c r="F706" s="100"/>
      <c r="G706" s="100"/>
      <c r="H706" s="100"/>
      <c r="I706" s="99"/>
      <c r="J706" s="99"/>
      <c r="K706" s="100"/>
      <c r="L706" s="100"/>
      <c r="M706" s="100"/>
      <c r="N706" s="99"/>
      <c r="O706" s="85"/>
    </row>
    <row r="707" spans="1:15">
      <c r="A707" s="99"/>
      <c r="B707" s="99"/>
      <c r="C707" s="99"/>
      <c r="D707" s="99"/>
      <c r="E707" s="99"/>
      <c r="F707" s="100"/>
      <c r="G707" s="100"/>
      <c r="H707" s="100"/>
      <c r="I707" s="99"/>
      <c r="J707" s="99"/>
      <c r="K707" s="100"/>
      <c r="L707" s="100"/>
      <c r="M707" s="100"/>
      <c r="N707" s="99"/>
      <c r="O707" s="85"/>
    </row>
    <row r="708" spans="1:15">
      <c r="A708" s="99"/>
      <c r="B708" s="99"/>
      <c r="C708" s="99"/>
      <c r="D708" s="99"/>
      <c r="E708" s="99"/>
      <c r="F708" s="100"/>
      <c r="G708" s="100"/>
      <c r="H708" s="100"/>
      <c r="I708" s="99"/>
      <c r="J708" s="99"/>
      <c r="K708" s="100"/>
      <c r="L708" s="100"/>
      <c r="M708" s="100"/>
      <c r="N708" s="99"/>
      <c r="O708" s="85"/>
    </row>
    <row r="709" spans="1:15">
      <c r="A709" s="99"/>
      <c r="B709" s="99"/>
      <c r="C709" s="99"/>
      <c r="D709" s="99"/>
      <c r="E709" s="99"/>
      <c r="F709" s="100"/>
      <c r="G709" s="100"/>
      <c r="H709" s="100"/>
      <c r="I709" s="99"/>
      <c r="J709" s="99"/>
      <c r="K709" s="100"/>
      <c r="L709" s="100"/>
      <c r="M709" s="100"/>
      <c r="N709" s="99"/>
      <c r="O709" s="85"/>
    </row>
    <row r="710" spans="1:15">
      <c r="A710" s="99"/>
      <c r="B710" s="99"/>
      <c r="C710" s="99"/>
      <c r="D710" s="99"/>
      <c r="E710" s="99"/>
      <c r="F710" s="100"/>
      <c r="G710" s="100"/>
      <c r="H710" s="100"/>
      <c r="I710" s="99"/>
      <c r="J710" s="99"/>
      <c r="K710" s="100"/>
      <c r="L710" s="100"/>
      <c r="M710" s="100"/>
      <c r="N710" s="99"/>
      <c r="O710" s="85"/>
    </row>
    <row r="711" spans="1:15">
      <c r="A711" s="99"/>
      <c r="B711" s="99"/>
      <c r="C711" s="99"/>
      <c r="D711" s="99"/>
      <c r="E711" s="99"/>
      <c r="F711" s="100"/>
      <c r="G711" s="100"/>
      <c r="H711" s="100"/>
      <c r="I711" s="99"/>
      <c r="J711" s="99"/>
      <c r="K711" s="100"/>
      <c r="L711" s="100"/>
      <c r="M711" s="100"/>
      <c r="N711" s="99"/>
      <c r="O711" s="85"/>
    </row>
    <row r="712" spans="1:15">
      <c r="A712" s="99"/>
      <c r="B712" s="99"/>
      <c r="C712" s="99"/>
      <c r="D712" s="99"/>
      <c r="E712" s="99"/>
      <c r="F712" s="100"/>
      <c r="G712" s="100"/>
      <c r="H712" s="100"/>
      <c r="I712" s="99"/>
      <c r="J712" s="99"/>
      <c r="K712" s="100"/>
      <c r="L712" s="100"/>
      <c r="M712" s="100"/>
      <c r="N712" s="99"/>
      <c r="O712" s="85"/>
    </row>
    <row r="713" spans="1:15">
      <c r="A713" s="99"/>
      <c r="B713" s="99"/>
      <c r="C713" s="99"/>
      <c r="D713" s="99"/>
      <c r="E713" s="99"/>
      <c r="F713" s="100"/>
      <c r="G713" s="100"/>
      <c r="H713" s="100"/>
      <c r="I713" s="99"/>
      <c r="J713" s="99"/>
      <c r="K713" s="100"/>
      <c r="L713" s="100"/>
      <c r="M713" s="100"/>
      <c r="N713" s="99"/>
      <c r="O713" s="85"/>
    </row>
    <row r="714" spans="1:15">
      <c r="A714" s="99"/>
      <c r="B714" s="99"/>
      <c r="C714" s="99"/>
      <c r="D714" s="99"/>
      <c r="E714" s="99"/>
      <c r="F714" s="100"/>
      <c r="G714" s="100"/>
      <c r="H714" s="100"/>
      <c r="I714" s="99"/>
      <c r="J714" s="99"/>
      <c r="K714" s="100"/>
      <c r="L714" s="100"/>
      <c r="M714" s="100"/>
      <c r="N714" s="99"/>
      <c r="O714" s="85"/>
    </row>
    <row r="715" spans="1:15">
      <c r="A715" s="99"/>
      <c r="B715" s="99"/>
      <c r="C715" s="99"/>
      <c r="D715" s="99"/>
      <c r="E715" s="99"/>
      <c r="F715" s="100"/>
      <c r="G715" s="100"/>
      <c r="H715" s="100"/>
      <c r="I715" s="99"/>
      <c r="J715" s="99"/>
      <c r="K715" s="100"/>
      <c r="L715" s="100"/>
      <c r="M715" s="100"/>
      <c r="N715" s="99"/>
      <c r="O715" s="85"/>
    </row>
    <row r="716" spans="1:15">
      <c r="A716" s="99"/>
      <c r="B716" s="99"/>
      <c r="C716" s="99"/>
      <c r="D716" s="99"/>
      <c r="E716" s="99"/>
      <c r="F716" s="100"/>
      <c r="G716" s="100"/>
      <c r="H716" s="100"/>
      <c r="I716" s="99"/>
      <c r="J716" s="99"/>
      <c r="K716" s="100"/>
      <c r="L716" s="100"/>
      <c r="M716" s="100"/>
      <c r="N716" s="99"/>
      <c r="O716" s="85"/>
    </row>
    <row r="717" spans="1:15">
      <c r="A717" s="99"/>
      <c r="B717" s="99"/>
      <c r="C717" s="99"/>
      <c r="D717" s="99"/>
      <c r="E717" s="99"/>
      <c r="F717" s="100"/>
      <c r="G717" s="100"/>
      <c r="H717" s="100"/>
      <c r="I717" s="99"/>
      <c r="J717" s="99"/>
      <c r="K717" s="100"/>
      <c r="L717" s="100"/>
      <c r="M717" s="100"/>
      <c r="N717" s="99"/>
      <c r="O717" s="85"/>
    </row>
    <row r="718" spans="1:15">
      <c r="A718" s="99"/>
      <c r="B718" s="99"/>
      <c r="C718" s="99"/>
      <c r="D718" s="99"/>
      <c r="E718" s="99"/>
      <c r="F718" s="100"/>
      <c r="G718" s="100"/>
      <c r="H718" s="100"/>
      <c r="I718" s="99"/>
      <c r="J718" s="99"/>
      <c r="K718" s="100"/>
      <c r="L718" s="100"/>
      <c r="M718" s="100"/>
      <c r="N718" s="99"/>
      <c r="O718" s="85"/>
    </row>
    <row r="719" spans="1:15">
      <c r="A719" s="99"/>
      <c r="B719" s="99"/>
      <c r="C719" s="99"/>
      <c r="D719" s="99"/>
      <c r="E719" s="99"/>
      <c r="F719" s="100"/>
      <c r="G719" s="100"/>
      <c r="H719" s="100"/>
      <c r="I719" s="99"/>
      <c r="J719" s="99"/>
      <c r="K719" s="100"/>
      <c r="L719" s="100"/>
      <c r="M719" s="100"/>
      <c r="N719" s="99"/>
      <c r="O719" s="85"/>
    </row>
    <row r="720" spans="1:15">
      <c r="A720" s="99"/>
      <c r="B720" s="99"/>
      <c r="C720" s="99"/>
      <c r="D720" s="99"/>
      <c r="E720" s="99"/>
      <c r="F720" s="100"/>
      <c r="G720" s="100"/>
      <c r="H720" s="100"/>
      <c r="I720" s="99"/>
      <c r="J720" s="99"/>
      <c r="K720" s="100"/>
      <c r="L720" s="100"/>
      <c r="M720" s="100"/>
      <c r="N720" s="99"/>
      <c r="O720" s="85"/>
    </row>
    <row r="721" spans="1:15">
      <c r="A721" s="99"/>
      <c r="B721" s="99"/>
      <c r="C721" s="99"/>
      <c r="D721" s="99"/>
      <c r="E721" s="99"/>
      <c r="F721" s="100"/>
      <c r="G721" s="100"/>
      <c r="H721" s="100"/>
      <c r="I721" s="99"/>
      <c r="J721" s="99"/>
      <c r="K721" s="100"/>
      <c r="L721" s="100"/>
      <c r="M721" s="100"/>
      <c r="N721" s="99"/>
      <c r="O721" s="85"/>
    </row>
    <row r="722" spans="1:15">
      <c r="A722" s="99"/>
      <c r="B722" s="99"/>
      <c r="C722" s="99"/>
      <c r="D722" s="99"/>
      <c r="E722" s="99"/>
      <c r="F722" s="100"/>
      <c r="G722" s="100"/>
      <c r="H722" s="100"/>
      <c r="I722" s="99"/>
      <c r="J722" s="99"/>
      <c r="K722" s="100"/>
      <c r="L722" s="100"/>
      <c r="M722" s="100"/>
      <c r="N722" s="99"/>
      <c r="O722" s="85"/>
    </row>
    <row r="723" spans="1:15">
      <c r="A723" s="99"/>
      <c r="B723" s="99"/>
      <c r="C723" s="99"/>
      <c r="D723" s="99"/>
      <c r="E723" s="99"/>
      <c r="F723" s="100"/>
      <c r="G723" s="100"/>
      <c r="H723" s="100"/>
      <c r="I723" s="99"/>
      <c r="J723" s="99"/>
      <c r="K723" s="100"/>
      <c r="L723" s="100"/>
      <c r="M723" s="100"/>
      <c r="N723" s="99"/>
      <c r="O723" s="85"/>
    </row>
    <row r="724" spans="1:15">
      <c r="A724" s="99"/>
      <c r="B724" s="99"/>
      <c r="C724" s="99"/>
      <c r="D724" s="99"/>
      <c r="E724" s="99"/>
      <c r="F724" s="100"/>
      <c r="G724" s="100"/>
      <c r="H724" s="100"/>
      <c r="I724" s="99"/>
      <c r="J724" s="99"/>
      <c r="K724" s="100"/>
      <c r="L724" s="100"/>
      <c r="M724" s="100"/>
      <c r="N724" s="99"/>
      <c r="O724" s="85"/>
    </row>
    <row r="725" spans="1:15">
      <c r="A725" s="99"/>
      <c r="B725" s="99"/>
      <c r="C725" s="99"/>
      <c r="D725" s="99"/>
      <c r="E725" s="99"/>
      <c r="F725" s="100"/>
      <c r="G725" s="100"/>
      <c r="H725" s="100"/>
      <c r="I725" s="99"/>
      <c r="J725" s="99"/>
      <c r="K725" s="100"/>
      <c r="L725" s="100"/>
      <c r="M725" s="100"/>
      <c r="N725" s="99"/>
      <c r="O725" s="85"/>
    </row>
    <row r="726" spans="1:15">
      <c r="A726" s="99"/>
      <c r="B726" s="99"/>
      <c r="C726" s="99"/>
      <c r="D726" s="99"/>
      <c r="E726" s="99"/>
      <c r="F726" s="100"/>
      <c r="G726" s="100"/>
      <c r="H726" s="100"/>
      <c r="I726" s="99"/>
      <c r="J726" s="99"/>
      <c r="K726" s="100"/>
      <c r="L726" s="100"/>
      <c r="M726" s="100"/>
      <c r="N726" s="99"/>
      <c r="O726" s="85"/>
    </row>
    <row r="727" spans="1:15">
      <c r="A727" s="99"/>
      <c r="B727" s="99"/>
      <c r="C727" s="99"/>
      <c r="D727" s="99"/>
      <c r="E727" s="99"/>
      <c r="F727" s="100"/>
      <c r="G727" s="100"/>
      <c r="H727" s="100"/>
      <c r="I727" s="99"/>
      <c r="J727" s="99"/>
      <c r="K727" s="100"/>
      <c r="L727" s="100"/>
      <c r="M727" s="100"/>
      <c r="N727" s="99"/>
      <c r="O727" s="85"/>
    </row>
    <row r="728" spans="1:15">
      <c r="A728" s="99"/>
      <c r="B728" s="99"/>
      <c r="C728" s="99"/>
      <c r="D728" s="99"/>
      <c r="E728" s="99"/>
      <c r="F728" s="100"/>
      <c r="G728" s="100"/>
      <c r="H728" s="100"/>
      <c r="I728" s="99"/>
      <c r="J728" s="99"/>
      <c r="K728" s="100"/>
      <c r="L728" s="100"/>
      <c r="M728" s="100"/>
      <c r="N728" s="99"/>
      <c r="O728" s="85"/>
    </row>
    <row r="729" spans="1:15">
      <c r="A729" s="99"/>
      <c r="B729" s="99"/>
      <c r="C729" s="99"/>
      <c r="D729" s="99"/>
      <c r="E729" s="99"/>
      <c r="F729" s="100"/>
      <c r="G729" s="100"/>
      <c r="H729" s="100"/>
      <c r="I729" s="99"/>
      <c r="J729" s="99"/>
      <c r="K729" s="100"/>
      <c r="L729" s="100"/>
      <c r="M729" s="100"/>
      <c r="N729" s="99"/>
      <c r="O729" s="85"/>
    </row>
    <row r="730" spans="1:15">
      <c r="A730" s="99"/>
      <c r="B730" s="99"/>
      <c r="C730" s="99"/>
      <c r="D730" s="99"/>
      <c r="E730" s="99"/>
      <c r="F730" s="100"/>
      <c r="G730" s="100"/>
      <c r="H730" s="100"/>
      <c r="I730" s="99"/>
      <c r="J730" s="99"/>
      <c r="K730" s="100"/>
      <c r="L730" s="100"/>
      <c r="M730" s="100"/>
      <c r="N730" s="99"/>
      <c r="O730" s="85"/>
    </row>
    <row r="731" spans="1:15">
      <c r="A731" s="99"/>
      <c r="B731" s="99"/>
      <c r="C731" s="99"/>
      <c r="D731" s="99"/>
      <c r="E731" s="99"/>
      <c r="F731" s="100"/>
      <c r="G731" s="100"/>
      <c r="H731" s="100"/>
      <c r="I731" s="99"/>
      <c r="J731" s="99"/>
      <c r="K731" s="100"/>
      <c r="L731" s="100"/>
      <c r="M731" s="100"/>
      <c r="N731" s="99"/>
      <c r="O731" s="85"/>
    </row>
    <row r="732" spans="1:15">
      <c r="A732" s="99"/>
      <c r="B732" s="99"/>
      <c r="C732" s="99"/>
      <c r="D732" s="99"/>
      <c r="E732" s="99"/>
      <c r="F732" s="100"/>
      <c r="G732" s="100"/>
      <c r="H732" s="100"/>
      <c r="I732" s="99"/>
      <c r="J732" s="99"/>
      <c r="K732" s="100"/>
      <c r="L732" s="100"/>
      <c r="M732" s="100"/>
      <c r="N732" s="99"/>
      <c r="O732" s="85"/>
    </row>
    <row r="733" spans="1:15">
      <c r="A733" s="99"/>
      <c r="B733" s="99"/>
      <c r="C733" s="99"/>
      <c r="D733" s="99"/>
      <c r="E733" s="99"/>
      <c r="F733" s="100"/>
      <c r="G733" s="100"/>
      <c r="H733" s="100"/>
      <c r="I733" s="99"/>
      <c r="J733" s="99"/>
      <c r="K733" s="100"/>
      <c r="L733" s="100"/>
      <c r="M733" s="100"/>
      <c r="N733" s="99"/>
      <c r="O733" s="85"/>
    </row>
    <row r="734" spans="1:15">
      <c r="A734" s="99"/>
      <c r="B734" s="99"/>
      <c r="C734" s="99"/>
      <c r="D734" s="99"/>
      <c r="E734" s="99"/>
      <c r="F734" s="100"/>
      <c r="G734" s="100"/>
      <c r="H734" s="100"/>
      <c r="I734" s="99"/>
      <c r="J734" s="99"/>
      <c r="K734" s="100"/>
      <c r="L734" s="100"/>
      <c r="M734" s="100"/>
      <c r="N734" s="99"/>
      <c r="O734" s="85"/>
    </row>
    <row r="735" spans="1:15">
      <c r="A735" s="99"/>
      <c r="B735" s="99"/>
      <c r="C735" s="99"/>
      <c r="D735" s="99"/>
      <c r="E735" s="99"/>
      <c r="F735" s="100"/>
      <c r="G735" s="100"/>
      <c r="H735" s="100"/>
      <c r="I735" s="99"/>
      <c r="J735" s="99"/>
      <c r="K735" s="100"/>
      <c r="L735" s="100"/>
      <c r="M735" s="100"/>
      <c r="N735" s="99"/>
      <c r="O735" s="85"/>
    </row>
    <row r="736" spans="1:15">
      <c r="A736" s="99"/>
      <c r="B736" s="99"/>
      <c r="C736" s="99"/>
      <c r="D736" s="99"/>
      <c r="E736" s="99"/>
      <c r="F736" s="100"/>
      <c r="G736" s="100"/>
      <c r="H736" s="100"/>
      <c r="I736" s="99"/>
      <c r="J736" s="99"/>
      <c r="K736" s="100"/>
      <c r="L736" s="100"/>
      <c r="M736" s="100"/>
      <c r="N736" s="99"/>
      <c r="O736" s="85"/>
    </row>
    <row r="737" spans="1:15">
      <c r="A737" s="99"/>
      <c r="B737" s="99"/>
      <c r="C737" s="99"/>
      <c r="D737" s="99"/>
      <c r="E737" s="99"/>
      <c r="F737" s="100"/>
      <c r="G737" s="100"/>
      <c r="H737" s="100"/>
      <c r="I737" s="99"/>
      <c r="J737" s="99"/>
      <c r="K737" s="100"/>
      <c r="L737" s="100"/>
      <c r="M737" s="100"/>
      <c r="N737" s="99"/>
      <c r="O737" s="85"/>
    </row>
    <row r="738" spans="1:15">
      <c r="A738" s="99"/>
      <c r="B738" s="99"/>
      <c r="C738" s="99"/>
      <c r="D738" s="99"/>
      <c r="E738" s="99"/>
      <c r="F738" s="100"/>
      <c r="G738" s="100"/>
      <c r="H738" s="100"/>
      <c r="I738" s="99"/>
      <c r="J738" s="99"/>
      <c r="K738" s="100"/>
      <c r="L738" s="100"/>
      <c r="M738" s="100"/>
      <c r="N738" s="99"/>
      <c r="O738" s="85"/>
    </row>
    <row r="739" spans="1:15">
      <c r="A739" s="99"/>
      <c r="B739" s="99"/>
      <c r="C739" s="99"/>
      <c r="D739" s="99"/>
      <c r="E739" s="99"/>
      <c r="F739" s="100"/>
      <c r="G739" s="100"/>
      <c r="H739" s="100"/>
      <c r="I739" s="99"/>
      <c r="J739" s="99"/>
      <c r="K739" s="100"/>
      <c r="L739" s="100"/>
      <c r="M739" s="100"/>
      <c r="N739" s="99"/>
      <c r="O739" s="85"/>
    </row>
    <row r="740" spans="1:15">
      <c r="A740" s="99"/>
      <c r="B740" s="99"/>
      <c r="C740" s="99"/>
      <c r="D740" s="99"/>
      <c r="E740" s="99"/>
      <c r="F740" s="100"/>
      <c r="G740" s="100"/>
      <c r="H740" s="100"/>
      <c r="I740" s="99"/>
      <c r="J740" s="99"/>
      <c r="K740" s="100"/>
      <c r="L740" s="100"/>
      <c r="M740" s="100"/>
      <c r="N740" s="99"/>
      <c r="O740" s="85"/>
    </row>
    <row r="741" spans="1:15">
      <c r="A741" s="99"/>
      <c r="B741" s="99"/>
      <c r="C741" s="99"/>
      <c r="D741" s="99"/>
      <c r="E741" s="99"/>
      <c r="F741" s="100"/>
      <c r="G741" s="100"/>
      <c r="H741" s="100"/>
      <c r="I741" s="99"/>
      <c r="J741" s="99"/>
      <c r="K741" s="100"/>
      <c r="L741" s="100"/>
      <c r="M741" s="100"/>
      <c r="N741" s="99"/>
      <c r="O741" s="85"/>
    </row>
    <row r="742" spans="1:15">
      <c r="A742" s="99"/>
      <c r="B742" s="99"/>
      <c r="C742" s="99"/>
      <c r="D742" s="99"/>
      <c r="E742" s="99"/>
      <c r="F742" s="100"/>
      <c r="G742" s="100"/>
      <c r="H742" s="100"/>
      <c r="I742" s="99"/>
      <c r="J742" s="99"/>
      <c r="K742" s="100"/>
      <c r="L742" s="100"/>
      <c r="M742" s="100"/>
      <c r="N742" s="99"/>
      <c r="O742" s="85"/>
    </row>
    <row r="743" spans="1:15">
      <c r="A743" s="99"/>
      <c r="B743" s="99"/>
      <c r="C743" s="99"/>
      <c r="D743" s="99"/>
      <c r="E743" s="99"/>
      <c r="F743" s="100"/>
      <c r="G743" s="100"/>
      <c r="H743" s="100"/>
      <c r="I743" s="99"/>
      <c r="J743" s="99"/>
      <c r="K743" s="100"/>
      <c r="L743" s="100"/>
      <c r="M743" s="100"/>
      <c r="N743" s="99"/>
      <c r="O743" s="85"/>
    </row>
    <row r="744" spans="1:15">
      <c r="A744" s="99"/>
      <c r="B744" s="99"/>
      <c r="C744" s="99"/>
      <c r="D744" s="99"/>
      <c r="E744" s="99"/>
      <c r="F744" s="100"/>
      <c r="G744" s="100"/>
      <c r="H744" s="100"/>
      <c r="I744" s="99"/>
      <c r="J744" s="99"/>
      <c r="K744" s="100"/>
      <c r="L744" s="100"/>
      <c r="M744" s="100"/>
      <c r="N744" s="99"/>
      <c r="O744" s="85"/>
    </row>
    <row r="745" spans="1:15">
      <c r="A745" s="99"/>
      <c r="B745" s="99"/>
      <c r="C745" s="99"/>
      <c r="D745" s="99"/>
      <c r="E745" s="99"/>
      <c r="F745" s="100"/>
      <c r="G745" s="100"/>
      <c r="H745" s="100"/>
      <c r="I745" s="99"/>
      <c r="J745" s="99"/>
      <c r="K745" s="100"/>
      <c r="L745" s="100"/>
      <c r="M745" s="100"/>
      <c r="N745" s="99"/>
      <c r="O745" s="85"/>
    </row>
    <row r="746" spans="1:15">
      <c r="A746" s="99"/>
      <c r="B746" s="99"/>
      <c r="C746" s="99"/>
      <c r="D746" s="99"/>
      <c r="E746" s="99"/>
      <c r="F746" s="100"/>
      <c r="G746" s="100"/>
      <c r="H746" s="100"/>
      <c r="I746" s="99"/>
      <c r="J746" s="99"/>
      <c r="K746" s="100"/>
      <c r="L746" s="100"/>
      <c r="M746" s="100"/>
      <c r="N746" s="99"/>
      <c r="O746" s="85"/>
    </row>
    <row r="747" spans="1:15">
      <c r="A747" s="99"/>
      <c r="B747" s="99"/>
      <c r="C747" s="99"/>
      <c r="D747" s="99"/>
      <c r="E747" s="99"/>
      <c r="F747" s="100"/>
      <c r="G747" s="100"/>
      <c r="H747" s="100"/>
      <c r="I747" s="99"/>
      <c r="J747" s="99"/>
      <c r="K747" s="100"/>
      <c r="L747" s="100"/>
      <c r="M747" s="100"/>
      <c r="N747" s="99"/>
      <c r="O747" s="85"/>
    </row>
    <row r="748" spans="1:15">
      <c r="A748" s="99"/>
      <c r="B748" s="99"/>
      <c r="C748" s="99"/>
      <c r="D748" s="99"/>
      <c r="E748" s="99"/>
      <c r="F748" s="100"/>
      <c r="G748" s="100"/>
      <c r="H748" s="100"/>
      <c r="I748" s="99"/>
      <c r="J748" s="99"/>
      <c r="K748" s="100"/>
      <c r="L748" s="100"/>
      <c r="M748" s="100"/>
      <c r="N748" s="99"/>
      <c r="O748" s="85"/>
    </row>
    <row r="749" spans="1:15">
      <c r="A749" s="99"/>
      <c r="B749" s="99"/>
      <c r="C749" s="99"/>
      <c r="D749" s="99"/>
      <c r="E749" s="99"/>
      <c r="F749" s="100"/>
      <c r="G749" s="100"/>
      <c r="H749" s="100"/>
      <c r="I749" s="99"/>
      <c r="J749" s="99"/>
      <c r="K749" s="100"/>
      <c r="L749" s="100"/>
      <c r="M749" s="100"/>
      <c r="N749" s="99"/>
      <c r="O749" s="85"/>
    </row>
    <row r="750" spans="1:15">
      <c r="A750" s="99"/>
      <c r="B750" s="99"/>
      <c r="C750" s="99"/>
      <c r="D750" s="99"/>
      <c r="E750" s="99"/>
      <c r="F750" s="100"/>
      <c r="G750" s="100"/>
      <c r="H750" s="100"/>
      <c r="I750" s="99"/>
      <c r="J750" s="99"/>
      <c r="K750" s="100"/>
      <c r="L750" s="100"/>
      <c r="M750" s="100"/>
      <c r="N750" s="99"/>
      <c r="O750" s="85"/>
    </row>
    <row r="751" spans="1:15">
      <c r="A751" s="99"/>
      <c r="B751" s="99"/>
      <c r="C751" s="99"/>
      <c r="D751" s="99"/>
      <c r="E751" s="99"/>
      <c r="F751" s="100"/>
      <c r="G751" s="100"/>
      <c r="H751" s="100"/>
      <c r="I751" s="99"/>
      <c r="J751" s="99"/>
      <c r="K751" s="100"/>
      <c r="L751" s="100"/>
      <c r="M751" s="100"/>
      <c r="N751" s="99"/>
      <c r="O751" s="85"/>
    </row>
    <row r="752" spans="1:15">
      <c r="A752" s="99"/>
      <c r="B752" s="99"/>
      <c r="C752" s="99"/>
      <c r="D752" s="99"/>
      <c r="E752" s="99"/>
      <c r="F752" s="100"/>
      <c r="G752" s="100"/>
      <c r="H752" s="100"/>
      <c r="I752" s="99"/>
      <c r="J752" s="99"/>
      <c r="K752" s="100"/>
      <c r="L752" s="100"/>
      <c r="M752" s="100"/>
      <c r="N752" s="99"/>
      <c r="O752" s="85"/>
    </row>
    <row r="753" spans="1:15">
      <c r="A753" s="99"/>
      <c r="B753" s="99"/>
      <c r="C753" s="99"/>
      <c r="D753" s="99"/>
      <c r="E753" s="99"/>
      <c r="F753" s="100"/>
      <c r="G753" s="100"/>
      <c r="H753" s="100"/>
      <c r="I753" s="99"/>
      <c r="J753" s="99"/>
      <c r="K753" s="100"/>
      <c r="L753" s="100"/>
      <c r="M753" s="100"/>
      <c r="N753" s="99"/>
      <c r="O753" s="85"/>
    </row>
    <row r="754" spans="1:15">
      <c r="A754" s="99"/>
      <c r="B754" s="99"/>
      <c r="C754" s="99"/>
      <c r="D754" s="99"/>
      <c r="E754" s="99"/>
      <c r="F754" s="100"/>
      <c r="G754" s="100"/>
      <c r="H754" s="100"/>
      <c r="I754" s="99"/>
      <c r="J754" s="99"/>
      <c r="K754" s="100"/>
      <c r="L754" s="100"/>
      <c r="M754" s="100"/>
      <c r="N754" s="99"/>
      <c r="O754" s="85"/>
    </row>
    <row r="755" spans="1:15">
      <c r="A755" s="99"/>
      <c r="B755" s="99"/>
      <c r="C755" s="99"/>
      <c r="D755" s="99"/>
      <c r="E755" s="99"/>
      <c r="F755" s="100"/>
      <c r="G755" s="100"/>
      <c r="H755" s="100"/>
      <c r="I755" s="99"/>
      <c r="J755" s="99"/>
      <c r="K755" s="100"/>
      <c r="L755" s="100"/>
      <c r="M755" s="100"/>
      <c r="N755" s="99"/>
      <c r="O755" s="85"/>
    </row>
    <row r="756" spans="1:15">
      <c r="A756" s="99"/>
      <c r="B756" s="99"/>
      <c r="C756" s="99"/>
      <c r="D756" s="99"/>
      <c r="E756" s="99"/>
      <c r="F756" s="100"/>
      <c r="G756" s="100"/>
      <c r="H756" s="100"/>
      <c r="I756" s="99"/>
      <c r="J756" s="99"/>
      <c r="K756" s="100"/>
      <c r="L756" s="100"/>
      <c r="M756" s="100"/>
      <c r="N756" s="99"/>
      <c r="O756" s="85"/>
    </row>
    <row r="757" spans="1:15">
      <c r="A757" s="99"/>
      <c r="B757" s="99"/>
      <c r="C757" s="99"/>
      <c r="D757" s="99"/>
      <c r="E757" s="99"/>
      <c r="F757" s="100"/>
      <c r="G757" s="100"/>
      <c r="H757" s="100"/>
      <c r="I757" s="99"/>
      <c r="J757" s="99"/>
      <c r="K757" s="100"/>
      <c r="L757" s="100"/>
      <c r="M757" s="100"/>
      <c r="N757" s="99"/>
      <c r="O757" s="85"/>
    </row>
    <row r="758" spans="1:15">
      <c r="A758" s="99"/>
      <c r="B758" s="99"/>
      <c r="C758" s="99"/>
      <c r="D758" s="99"/>
      <c r="E758" s="99"/>
      <c r="F758" s="100"/>
      <c r="G758" s="100"/>
      <c r="H758" s="100"/>
      <c r="I758" s="99"/>
      <c r="J758" s="99"/>
      <c r="K758" s="100"/>
      <c r="L758" s="100"/>
      <c r="M758" s="100"/>
      <c r="N758" s="99"/>
      <c r="O758" s="85"/>
    </row>
    <row r="759" spans="1:15">
      <c r="A759" s="99"/>
      <c r="B759" s="99"/>
      <c r="C759" s="99"/>
      <c r="D759" s="99"/>
      <c r="E759" s="99"/>
      <c r="F759" s="100"/>
      <c r="G759" s="100"/>
      <c r="H759" s="100"/>
      <c r="I759" s="99"/>
      <c r="J759" s="99"/>
      <c r="K759" s="100"/>
      <c r="L759" s="100"/>
      <c r="M759" s="100"/>
      <c r="N759" s="99"/>
      <c r="O759" s="85"/>
    </row>
    <row r="760" spans="1:15">
      <c r="A760" s="99"/>
      <c r="B760" s="99"/>
      <c r="C760" s="99"/>
      <c r="D760" s="99"/>
      <c r="E760" s="99"/>
      <c r="F760" s="100"/>
      <c r="G760" s="100"/>
      <c r="H760" s="100"/>
      <c r="I760" s="99"/>
      <c r="J760" s="99"/>
      <c r="K760" s="100"/>
      <c r="L760" s="100"/>
      <c r="M760" s="100"/>
      <c r="N760" s="99"/>
      <c r="O760" s="85"/>
    </row>
    <row r="761" spans="1:15">
      <c r="A761" s="99"/>
      <c r="B761" s="99"/>
      <c r="C761" s="99"/>
      <c r="D761" s="99"/>
      <c r="E761" s="99"/>
      <c r="F761" s="100"/>
      <c r="G761" s="100"/>
      <c r="H761" s="100"/>
      <c r="I761" s="99"/>
      <c r="J761" s="99"/>
      <c r="K761" s="100"/>
      <c r="L761" s="100"/>
      <c r="M761" s="100"/>
      <c r="N761" s="99"/>
      <c r="O761" s="85"/>
    </row>
    <row r="762" spans="1:15">
      <c r="A762" s="99"/>
      <c r="B762" s="99"/>
      <c r="C762" s="99"/>
      <c r="D762" s="99"/>
      <c r="E762" s="99"/>
      <c r="F762" s="100"/>
      <c r="G762" s="100"/>
      <c r="H762" s="100"/>
      <c r="I762" s="99"/>
      <c r="J762" s="99"/>
      <c r="K762" s="100"/>
      <c r="L762" s="100"/>
      <c r="M762" s="100"/>
      <c r="N762" s="99"/>
      <c r="O762" s="85"/>
    </row>
    <row r="763" spans="1:15">
      <c r="A763" s="99"/>
      <c r="B763" s="99"/>
      <c r="C763" s="99"/>
      <c r="D763" s="99"/>
      <c r="E763" s="99"/>
      <c r="F763" s="100"/>
      <c r="G763" s="100"/>
      <c r="H763" s="100"/>
      <c r="I763" s="99"/>
      <c r="J763" s="99"/>
      <c r="K763" s="100"/>
      <c r="L763" s="100"/>
      <c r="M763" s="100"/>
      <c r="N763" s="99"/>
      <c r="O763" s="85"/>
    </row>
    <row r="764" spans="1:15">
      <c r="A764" s="99"/>
      <c r="B764" s="99"/>
      <c r="C764" s="99"/>
      <c r="D764" s="99"/>
      <c r="E764" s="99"/>
      <c r="F764" s="100"/>
      <c r="G764" s="100"/>
      <c r="H764" s="100"/>
      <c r="I764" s="99"/>
      <c r="J764" s="99"/>
      <c r="K764" s="100"/>
      <c r="L764" s="100"/>
      <c r="M764" s="100"/>
      <c r="N764" s="99"/>
      <c r="O764" s="85"/>
    </row>
    <row r="765" spans="1:15">
      <c r="A765" s="99"/>
      <c r="B765" s="99"/>
      <c r="C765" s="99"/>
      <c r="D765" s="99"/>
      <c r="E765" s="99"/>
      <c r="F765" s="100"/>
      <c r="G765" s="100"/>
      <c r="H765" s="100"/>
      <c r="I765" s="99"/>
      <c r="J765" s="99"/>
      <c r="K765" s="100"/>
      <c r="L765" s="100"/>
      <c r="M765" s="100"/>
      <c r="N765" s="99"/>
      <c r="O765" s="85"/>
    </row>
    <row r="766" spans="1:15">
      <c r="A766" s="99"/>
      <c r="B766" s="99"/>
      <c r="C766" s="99"/>
      <c r="D766" s="99"/>
      <c r="E766" s="99"/>
      <c r="F766" s="100"/>
      <c r="G766" s="100"/>
      <c r="H766" s="100"/>
      <c r="I766" s="99"/>
      <c r="J766" s="99"/>
      <c r="K766" s="100"/>
      <c r="L766" s="100"/>
      <c r="M766" s="100"/>
      <c r="N766" s="99"/>
      <c r="O766" s="85"/>
    </row>
    <row r="767" spans="1:15">
      <c r="A767" s="99"/>
      <c r="B767" s="99"/>
      <c r="C767" s="99"/>
      <c r="D767" s="99"/>
      <c r="E767" s="99"/>
      <c r="F767" s="100"/>
      <c r="G767" s="100"/>
      <c r="H767" s="100"/>
      <c r="I767" s="99"/>
      <c r="J767" s="99"/>
      <c r="K767" s="100"/>
      <c r="L767" s="100"/>
      <c r="M767" s="100"/>
      <c r="N767" s="99"/>
      <c r="O767" s="85"/>
    </row>
    <row r="768" spans="1:15">
      <c r="A768" s="99"/>
      <c r="B768" s="99"/>
      <c r="C768" s="99"/>
      <c r="D768" s="99"/>
      <c r="E768" s="99"/>
      <c r="F768" s="100"/>
      <c r="G768" s="100"/>
      <c r="H768" s="100"/>
      <c r="I768" s="99"/>
      <c r="J768" s="99"/>
      <c r="K768" s="100"/>
      <c r="L768" s="100"/>
      <c r="M768" s="100"/>
      <c r="N768" s="99"/>
      <c r="O768" s="85"/>
    </row>
    <row r="769" spans="1:15">
      <c r="A769" s="99"/>
      <c r="B769" s="99"/>
      <c r="C769" s="99"/>
      <c r="D769" s="99"/>
      <c r="E769" s="99"/>
      <c r="F769" s="100"/>
      <c r="G769" s="100"/>
      <c r="H769" s="100"/>
      <c r="I769" s="99"/>
      <c r="J769" s="99"/>
      <c r="K769" s="100"/>
      <c r="L769" s="100"/>
      <c r="M769" s="100"/>
      <c r="N769" s="99"/>
      <c r="O769" s="85"/>
    </row>
    <row r="770" spans="1:15">
      <c r="A770" s="99"/>
      <c r="B770" s="99"/>
      <c r="C770" s="99"/>
      <c r="D770" s="99"/>
      <c r="E770" s="99"/>
      <c r="F770" s="100"/>
      <c r="G770" s="100"/>
      <c r="H770" s="100"/>
      <c r="I770" s="99"/>
      <c r="J770" s="99"/>
      <c r="K770" s="100"/>
      <c r="L770" s="100"/>
      <c r="M770" s="100"/>
      <c r="N770" s="99"/>
      <c r="O770" s="85"/>
    </row>
    <row r="771" spans="1:15">
      <c r="A771" s="99"/>
      <c r="B771" s="99"/>
      <c r="C771" s="99"/>
      <c r="D771" s="99"/>
      <c r="E771" s="99"/>
      <c r="F771" s="100"/>
      <c r="G771" s="100"/>
      <c r="H771" s="100"/>
      <c r="I771" s="99"/>
      <c r="J771" s="99"/>
      <c r="K771" s="100"/>
      <c r="L771" s="100"/>
      <c r="M771" s="100"/>
      <c r="N771" s="99"/>
      <c r="O771" s="85"/>
    </row>
    <row r="772" spans="1:15">
      <c r="A772" s="99"/>
      <c r="B772" s="99"/>
      <c r="C772" s="99"/>
      <c r="D772" s="99"/>
      <c r="E772" s="99"/>
      <c r="F772" s="100"/>
      <c r="G772" s="100"/>
      <c r="H772" s="100"/>
      <c r="I772" s="99"/>
      <c r="J772" s="99"/>
      <c r="K772" s="100"/>
      <c r="L772" s="100"/>
      <c r="M772" s="100"/>
      <c r="N772" s="99"/>
      <c r="O772" s="85"/>
    </row>
    <row r="773" spans="1:15">
      <c r="A773" s="99"/>
      <c r="B773" s="99"/>
      <c r="C773" s="99"/>
      <c r="D773" s="99"/>
      <c r="E773" s="99"/>
      <c r="F773" s="100"/>
      <c r="G773" s="100"/>
      <c r="H773" s="100"/>
      <c r="I773" s="99"/>
      <c r="J773" s="99"/>
      <c r="K773" s="100"/>
      <c r="L773" s="100"/>
      <c r="M773" s="100"/>
      <c r="N773" s="99"/>
      <c r="O773" s="85"/>
    </row>
    <row r="774" spans="1:15">
      <c r="A774" s="99"/>
      <c r="B774" s="99"/>
      <c r="C774" s="99"/>
      <c r="D774" s="99"/>
      <c r="E774" s="99"/>
      <c r="F774" s="100"/>
      <c r="G774" s="100"/>
      <c r="H774" s="100"/>
      <c r="I774" s="99"/>
      <c r="J774" s="99"/>
      <c r="K774" s="100"/>
      <c r="L774" s="100"/>
      <c r="M774" s="100"/>
      <c r="N774" s="99"/>
      <c r="O774" s="85"/>
    </row>
    <row r="775" spans="1:15">
      <c r="A775" s="99"/>
      <c r="B775" s="99"/>
      <c r="C775" s="99"/>
      <c r="D775" s="99"/>
      <c r="E775" s="99"/>
      <c r="F775" s="100"/>
      <c r="G775" s="100"/>
      <c r="H775" s="100"/>
      <c r="I775" s="99"/>
      <c r="J775" s="99"/>
      <c r="K775" s="100"/>
      <c r="L775" s="100"/>
      <c r="M775" s="100"/>
      <c r="N775" s="99"/>
      <c r="O775" s="85"/>
    </row>
    <row r="776" spans="1:15">
      <c r="A776" s="99"/>
      <c r="B776" s="99"/>
      <c r="C776" s="99"/>
      <c r="D776" s="99"/>
      <c r="E776" s="99"/>
      <c r="F776" s="100"/>
      <c r="G776" s="100"/>
      <c r="H776" s="100"/>
      <c r="I776" s="99"/>
      <c r="J776" s="99"/>
      <c r="K776" s="100"/>
      <c r="L776" s="100"/>
      <c r="M776" s="100"/>
      <c r="N776" s="99"/>
      <c r="O776" s="85"/>
    </row>
    <row r="777" spans="1:15">
      <c r="A777" s="99"/>
      <c r="B777" s="99"/>
      <c r="C777" s="99"/>
      <c r="D777" s="99"/>
      <c r="E777" s="99"/>
      <c r="F777" s="100"/>
      <c r="G777" s="100"/>
      <c r="H777" s="100"/>
      <c r="I777" s="99"/>
      <c r="J777" s="99"/>
      <c r="K777" s="100"/>
      <c r="L777" s="100"/>
      <c r="M777" s="100"/>
      <c r="N777" s="99"/>
      <c r="O777" s="85"/>
    </row>
    <row r="778" spans="1:15">
      <c r="A778" s="99"/>
      <c r="B778" s="99"/>
      <c r="C778" s="99"/>
      <c r="D778" s="99"/>
      <c r="E778" s="99"/>
      <c r="F778" s="100"/>
      <c r="G778" s="100"/>
      <c r="H778" s="100"/>
      <c r="I778" s="99"/>
      <c r="J778" s="99"/>
      <c r="K778" s="100"/>
      <c r="L778" s="100"/>
      <c r="M778" s="100"/>
      <c r="N778" s="99"/>
      <c r="O778" s="85"/>
    </row>
    <row r="779" spans="1:15">
      <c r="A779" s="99"/>
      <c r="B779" s="99"/>
      <c r="C779" s="99"/>
      <c r="D779" s="99"/>
      <c r="E779" s="99"/>
      <c r="F779" s="100"/>
      <c r="G779" s="100"/>
      <c r="H779" s="100"/>
      <c r="I779" s="99"/>
      <c r="J779" s="99"/>
      <c r="K779" s="100"/>
      <c r="L779" s="100"/>
      <c r="M779" s="100"/>
      <c r="N779" s="99"/>
      <c r="O779" s="85"/>
    </row>
    <row r="780" spans="1:15">
      <c r="A780" s="99"/>
      <c r="B780" s="99"/>
      <c r="C780" s="99"/>
      <c r="D780" s="99"/>
      <c r="E780" s="99"/>
      <c r="F780" s="100"/>
      <c r="G780" s="100"/>
      <c r="H780" s="100"/>
      <c r="I780" s="99"/>
      <c r="J780" s="99"/>
      <c r="K780" s="100"/>
      <c r="L780" s="100"/>
      <c r="M780" s="100"/>
      <c r="N780" s="99"/>
      <c r="O780" s="85"/>
    </row>
    <row r="781" spans="1:15">
      <c r="A781" s="99"/>
      <c r="B781" s="99"/>
      <c r="C781" s="99"/>
      <c r="D781" s="99"/>
      <c r="E781" s="99"/>
      <c r="F781" s="100"/>
      <c r="G781" s="100"/>
      <c r="H781" s="100"/>
      <c r="I781" s="99"/>
      <c r="J781" s="99"/>
      <c r="K781" s="100"/>
      <c r="L781" s="100"/>
      <c r="M781" s="100"/>
      <c r="N781" s="99"/>
      <c r="O781" s="85"/>
    </row>
    <row r="782" spans="1:15">
      <c r="A782" s="99"/>
      <c r="B782" s="99"/>
      <c r="C782" s="99"/>
      <c r="D782" s="99"/>
      <c r="E782" s="99"/>
      <c r="F782" s="100"/>
      <c r="G782" s="100"/>
      <c r="H782" s="100"/>
      <c r="I782" s="99"/>
      <c r="J782" s="99"/>
      <c r="K782" s="100"/>
      <c r="L782" s="100"/>
      <c r="M782" s="100"/>
      <c r="N782" s="99"/>
      <c r="O782" s="85"/>
    </row>
    <row r="783" spans="1:15">
      <c r="A783" s="99"/>
      <c r="B783" s="99"/>
      <c r="C783" s="99"/>
      <c r="D783" s="99"/>
      <c r="E783" s="99"/>
      <c r="F783" s="100"/>
      <c r="G783" s="100"/>
      <c r="H783" s="100"/>
      <c r="I783" s="99"/>
      <c r="J783" s="99"/>
      <c r="K783" s="100"/>
      <c r="L783" s="100"/>
      <c r="M783" s="100"/>
      <c r="N783" s="99"/>
      <c r="O783" s="85"/>
    </row>
    <row r="784" spans="1:15">
      <c r="A784" s="99"/>
      <c r="B784" s="99"/>
      <c r="C784" s="99"/>
      <c r="D784" s="99"/>
      <c r="E784" s="99"/>
      <c r="F784" s="100"/>
      <c r="G784" s="100"/>
      <c r="H784" s="100"/>
      <c r="I784" s="99"/>
      <c r="J784" s="99"/>
      <c r="K784" s="100"/>
      <c r="L784" s="100"/>
      <c r="M784" s="100"/>
      <c r="N784" s="99"/>
      <c r="O784" s="85"/>
    </row>
    <row r="785" spans="1:15">
      <c r="A785" s="99"/>
      <c r="B785" s="99"/>
      <c r="C785" s="99"/>
      <c r="D785" s="99"/>
      <c r="E785" s="99"/>
      <c r="F785" s="100"/>
      <c r="G785" s="100"/>
      <c r="H785" s="100"/>
      <c r="I785" s="99"/>
      <c r="J785" s="99"/>
      <c r="K785" s="100"/>
      <c r="L785" s="100"/>
      <c r="M785" s="100"/>
      <c r="N785" s="99"/>
      <c r="O785" s="85"/>
    </row>
    <row r="786" spans="1:15">
      <c r="A786" s="99"/>
      <c r="B786" s="99"/>
      <c r="C786" s="99"/>
      <c r="D786" s="99"/>
      <c r="E786" s="99"/>
      <c r="F786" s="100"/>
      <c r="G786" s="100"/>
      <c r="H786" s="100"/>
      <c r="I786" s="99"/>
      <c r="J786" s="99"/>
      <c r="K786" s="100"/>
      <c r="L786" s="100"/>
      <c r="M786" s="100"/>
      <c r="N786" s="99"/>
      <c r="O786" s="85"/>
    </row>
    <row r="787" spans="1:15">
      <c r="A787" s="99"/>
      <c r="B787" s="99"/>
      <c r="C787" s="99"/>
      <c r="D787" s="99"/>
      <c r="E787" s="99"/>
      <c r="F787" s="100"/>
      <c r="G787" s="100"/>
      <c r="H787" s="100"/>
      <c r="I787" s="99"/>
      <c r="J787" s="99"/>
      <c r="K787" s="100"/>
      <c r="L787" s="100"/>
      <c r="M787" s="100"/>
      <c r="N787" s="99"/>
      <c r="O787" s="85"/>
    </row>
    <row r="788" spans="1:15">
      <c r="A788" s="99"/>
      <c r="B788" s="99"/>
      <c r="C788" s="99"/>
      <c r="D788" s="99"/>
      <c r="E788" s="99"/>
      <c r="F788" s="100"/>
      <c r="G788" s="100"/>
      <c r="H788" s="100"/>
      <c r="I788" s="99"/>
      <c r="J788" s="99"/>
      <c r="K788" s="100"/>
      <c r="L788" s="100"/>
      <c r="M788" s="100"/>
      <c r="N788" s="99"/>
      <c r="O788" s="85"/>
    </row>
    <row r="789" spans="1:15">
      <c r="A789" s="99"/>
      <c r="B789" s="99"/>
      <c r="C789" s="99"/>
      <c r="D789" s="99"/>
      <c r="E789" s="99"/>
      <c r="F789" s="100"/>
      <c r="G789" s="100"/>
      <c r="H789" s="100"/>
      <c r="I789" s="99"/>
      <c r="J789" s="99"/>
      <c r="K789" s="100"/>
      <c r="L789" s="100"/>
      <c r="M789" s="100"/>
      <c r="N789" s="99"/>
      <c r="O789" s="85"/>
    </row>
    <row r="790" spans="1:15">
      <c r="A790" s="99"/>
      <c r="B790" s="99"/>
      <c r="C790" s="99"/>
      <c r="D790" s="99"/>
      <c r="E790" s="99"/>
      <c r="F790" s="100"/>
      <c r="G790" s="100"/>
      <c r="H790" s="100"/>
      <c r="I790" s="99"/>
      <c r="J790" s="99"/>
      <c r="K790" s="100"/>
      <c r="L790" s="100"/>
      <c r="M790" s="100"/>
      <c r="N790" s="99"/>
      <c r="O790" s="85"/>
    </row>
    <row r="791" spans="1:15">
      <c r="A791" s="99"/>
      <c r="B791" s="99"/>
      <c r="C791" s="99"/>
      <c r="D791" s="99"/>
      <c r="E791" s="99"/>
      <c r="F791" s="100"/>
      <c r="G791" s="100"/>
      <c r="H791" s="100"/>
      <c r="I791" s="99"/>
      <c r="J791" s="99"/>
      <c r="K791" s="100"/>
      <c r="L791" s="100"/>
      <c r="M791" s="100"/>
      <c r="N791" s="99"/>
      <c r="O791" s="85"/>
    </row>
    <row r="792" spans="1:15">
      <c r="A792" s="99"/>
      <c r="B792" s="99"/>
      <c r="C792" s="99"/>
      <c r="D792" s="99"/>
      <c r="E792" s="99"/>
      <c r="F792" s="100"/>
      <c r="G792" s="100"/>
      <c r="H792" s="100"/>
      <c r="I792" s="99"/>
      <c r="J792" s="99"/>
      <c r="K792" s="100"/>
      <c r="L792" s="100"/>
      <c r="M792" s="100"/>
      <c r="N792" s="99"/>
      <c r="O792" s="85"/>
    </row>
    <row r="793" spans="1:15">
      <c r="A793" s="99"/>
      <c r="B793" s="99"/>
      <c r="C793" s="99"/>
      <c r="D793" s="99"/>
      <c r="E793" s="99"/>
      <c r="F793" s="100"/>
      <c r="G793" s="100"/>
      <c r="H793" s="100"/>
      <c r="I793" s="99"/>
      <c r="J793" s="99"/>
      <c r="K793" s="100"/>
      <c r="L793" s="100"/>
      <c r="M793" s="100"/>
      <c r="N793" s="99"/>
      <c r="O793" s="85"/>
    </row>
    <row r="794" spans="1:15">
      <c r="A794" s="99"/>
      <c r="B794" s="99"/>
      <c r="C794" s="99"/>
      <c r="D794" s="99"/>
      <c r="E794" s="99"/>
      <c r="F794" s="100"/>
      <c r="G794" s="100"/>
      <c r="H794" s="100"/>
      <c r="I794" s="99"/>
      <c r="J794" s="99"/>
      <c r="K794" s="100"/>
      <c r="L794" s="100"/>
      <c r="M794" s="100"/>
      <c r="N794" s="99"/>
      <c r="O794" s="85"/>
    </row>
    <row r="795" spans="1:15">
      <c r="A795" s="99"/>
      <c r="B795" s="99"/>
      <c r="C795" s="99"/>
      <c r="D795" s="99"/>
      <c r="E795" s="99"/>
      <c r="F795" s="100"/>
      <c r="G795" s="100"/>
      <c r="H795" s="100"/>
      <c r="I795" s="99"/>
      <c r="J795" s="99"/>
      <c r="K795" s="100"/>
      <c r="L795" s="100"/>
      <c r="M795" s="100"/>
      <c r="N795" s="99"/>
      <c r="O795" s="85"/>
    </row>
    <row r="796" spans="1:15">
      <c r="A796" s="99"/>
      <c r="B796" s="99"/>
      <c r="C796" s="99"/>
      <c r="D796" s="99"/>
      <c r="E796" s="99"/>
      <c r="F796" s="100"/>
      <c r="G796" s="100"/>
      <c r="H796" s="100"/>
      <c r="I796" s="99"/>
      <c r="J796" s="99"/>
      <c r="K796" s="100"/>
      <c r="L796" s="100"/>
      <c r="M796" s="100"/>
      <c r="N796" s="99"/>
      <c r="O796" s="85"/>
    </row>
    <row r="797" spans="1:15">
      <c r="A797" s="99"/>
      <c r="B797" s="99"/>
      <c r="C797" s="99"/>
      <c r="D797" s="99"/>
      <c r="E797" s="99"/>
      <c r="F797" s="100"/>
      <c r="G797" s="100"/>
      <c r="H797" s="100"/>
      <c r="I797" s="99"/>
      <c r="J797" s="99"/>
      <c r="K797" s="100"/>
      <c r="L797" s="100"/>
      <c r="M797" s="100"/>
      <c r="N797" s="99"/>
      <c r="O797" s="85"/>
    </row>
    <row r="798" spans="1:15">
      <c r="A798" s="99"/>
      <c r="B798" s="99"/>
      <c r="C798" s="99"/>
      <c r="D798" s="99"/>
      <c r="E798" s="99"/>
      <c r="F798" s="100"/>
      <c r="G798" s="100"/>
      <c r="H798" s="100"/>
      <c r="I798" s="99"/>
      <c r="J798" s="99"/>
      <c r="K798" s="100"/>
      <c r="L798" s="100"/>
      <c r="M798" s="100"/>
      <c r="N798" s="99"/>
      <c r="O798" s="85"/>
    </row>
    <row r="799" spans="1:15">
      <c r="A799" s="99"/>
      <c r="B799" s="99"/>
      <c r="C799" s="99"/>
      <c r="D799" s="99"/>
      <c r="E799" s="99"/>
      <c r="F799" s="100"/>
      <c r="G799" s="100"/>
      <c r="H799" s="100"/>
      <c r="I799" s="99"/>
      <c r="J799" s="99"/>
      <c r="K799" s="100"/>
      <c r="L799" s="100"/>
      <c r="M799" s="100"/>
      <c r="N799" s="99"/>
      <c r="O799" s="85"/>
    </row>
    <row r="800" spans="1:15">
      <c r="A800" s="99"/>
      <c r="B800" s="99"/>
      <c r="C800" s="99"/>
      <c r="D800" s="99"/>
      <c r="E800" s="99"/>
      <c r="F800" s="100"/>
      <c r="G800" s="100"/>
      <c r="H800" s="100"/>
      <c r="I800" s="99"/>
      <c r="J800" s="99"/>
      <c r="K800" s="100"/>
      <c r="L800" s="100"/>
      <c r="M800" s="100"/>
      <c r="N800" s="99"/>
      <c r="O800" s="85"/>
    </row>
    <row r="801" spans="1:15">
      <c r="A801" s="99"/>
      <c r="B801" s="99"/>
      <c r="C801" s="99"/>
      <c r="D801" s="99"/>
      <c r="E801" s="99"/>
      <c r="F801" s="100"/>
      <c r="G801" s="100"/>
      <c r="H801" s="100"/>
      <c r="I801" s="99"/>
      <c r="J801" s="99"/>
      <c r="K801" s="100"/>
      <c r="L801" s="100"/>
      <c r="M801" s="100"/>
      <c r="N801" s="99"/>
      <c r="O801" s="85"/>
    </row>
    <row r="802" spans="1:15">
      <c r="A802" s="99"/>
      <c r="B802" s="99"/>
      <c r="C802" s="99"/>
      <c r="D802" s="99"/>
      <c r="E802" s="99"/>
      <c r="F802" s="100"/>
      <c r="G802" s="100"/>
      <c r="H802" s="100"/>
      <c r="I802" s="99"/>
      <c r="J802" s="99"/>
      <c r="K802" s="100"/>
      <c r="L802" s="100"/>
      <c r="M802" s="100"/>
      <c r="N802" s="99"/>
      <c r="O802" s="85"/>
    </row>
    <row r="803" spans="1:15">
      <c r="A803" s="99"/>
      <c r="B803" s="99"/>
      <c r="C803" s="99"/>
      <c r="D803" s="99"/>
      <c r="E803" s="99"/>
      <c r="F803" s="100"/>
      <c r="G803" s="100"/>
      <c r="H803" s="100"/>
      <c r="I803" s="99"/>
      <c r="J803" s="99"/>
      <c r="K803" s="100"/>
      <c r="L803" s="100"/>
      <c r="M803" s="100"/>
      <c r="N803" s="99"/>
      <c r="O803" s="85"/>
    </row>
    <row r="804" spans="1:15">
      <c r="A804" s="99"/>
      <c r="B804" s="99"/>
      <c r="C804" s="99"/>
      <c r="D804" s="99"/>
      <c r="E804" s="99"/>
      <c r="F804" s="100"/>
      <c r="G804" s="100"/>
      <c r="H804" s="100"/>
      <c r="I804" s="99"/>
      <c r="J804" s="99"/>
      <c r="K804" s="100"/>
      <c r="L804" s="100"/>
      <c r="M804" s="100"/>
      <c r="N804" s="99"/>
      <c r="O804" s="85"/>
    </row>
    <row r="805" spans="1:15">
      <c r="A805" s="99"/>
      <c r="B805" s="99"/>
      <c r="C805" s="99"/>
      <c r="D805" s="99"/>
      <c r="E805" s="99"/>
      <c r="F805" s="100"/>
      <c r="G805" s="100"/>
      <c r="H805" s="100"/>
      <c r="I805" s="99"/>
      <c r="J805" s="99"/>
      <c r="K805" s="100"/>
      <c r="L805" s="100"/>
      <c r="M805" s="100"/>
      <c r="N805" s="99"/>
      <c r="O805" s="85"/>
    </row>
    <row r="806" spans="1:15">
      <c r="A806" s="99"/>
      <c r="B806" s="99"/>
      <c r="C806" s="99"/>
      <c r="D806" s="99"/>
      <c r="E806" s="99"/>
      <c r="F806" s="100"/>
      <c r="G806" s="100"/>
      <c r="H806" s="100"/>
      <c r="I806" s="99"/>
      <c r="J806" s="99"/>
      <c r="K806" s="100"/>
      <c r="L806" s="100"/>
      <c r="M806" s="100"/>
      <c r="N806" s="99"/>
      <c r="O806" s="85"/>
    </row>
    <row r="807" spans="1:15">
      <c r="A807" s="85"/>
      <c r="B807" s="85"/>
      <c r="C807" s="85"/>
      <c r="D807" s="85"/>
      <c r="E807" s="85"/>
      <c r="I807" s="85"/>
      <c r="N807" s="85"/>
      <c r="O807" s="85"/>
    </row>
    <row r="808" spans="1:15">
      <c r="A808" s="85"/>
      <c r="B808" s="85"/>
      <c r="C808" s="85"/>
      <c r="D808" s="85"/>
      <c r="E808" s="85"/>
      <c r="I808" s="85"/>
      <c r="N808" s="85"/>
      <c r="O808" s="85"/>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FEC52-1BD1-4DBA-83C9-5F2038E7E9EB}">
  <dimension ref="A1:M163"/>
  <sheetViews>
    <sheetView workbookViewId="0">
      <selection activeCell="B1" sqref="B1"/>
    </sheetView>
  </sheetViews>
  <sheetFormatPr defaultRowHeight="15"/>
  <cols>
    <col min="2" max="2" width="17.7109375" customWidth="1"/>
    <col min="4" max="4" width="10.42578125" style="130" customWidth="1"/>
    <col min="5" max="5" width="8.140625" customWidth="1"/>
    <col min="6" max="6" width="8.42578125" customWidth="1"/>
    <col min="7" max="7" width="12" customWidth="1"/>
    <col min="8" max="8" width="11.5703125" customWidth="1"/>
    <col min="11" max="11" width="9.28515625" bestFit="1" customWidth="1"/>
    <col min="12" max="12" width="9.140625" style="89"/>
  </cols>
  <sheetData>
    <row r="1" spans="1:13" ht="16.5">
      <c r="A1" s="117" t="s">
        <v>7221</v>
      </c>
      <c r="B1" s="98"/>
      <c r="C1" s="98"/>
      <c r="D1" s="126"/>
      <c r="E1" s="98"/>
      <c r="F1" s="98"/>
      <c r="G1" s="98"/>
      <c r="H1" s="98"/>
      <c r="I1" s="98"/>
      <c r="J1" s="98"/>
      <c r="K1" s="98"/>
      <c r="L1" s="118"/>
      <c r="M1" s="85"/>
    </row>
    <row r="2" spans="1:13" ht="30" customHeight="1">
      <c r="A2" s="115" t="s">
        <v>7222</v>
      </c>
      <c r="B2" s="115" t="s">
        <v>7223</v>
      </c>
      <c r="C2" s="115" t="s">
        <v>7224</v>
      </c>
      <c r="D2" s="127" t="s">
        <v>7225</v>
      </c>
      <c r="E2" s="115" t="s">
        <v>7226</v>
      </c>
      <c r="F2" s="115" t="s">
        <v>7227</v>
      </c>
      <c r="G2" s="115" t="s">
        <v>7156</v>
      </c>
      <c r="H2" s="115" t="s">
        <v>1757</v>
      </c>
      <c r="I2" s="115" t="s">
        <v>243</v>
      </c>
      <c r="J2" s="115" t="s">
        <v>4811</v>
      </c>
      <c r="K2" s="115" t="s">
        <v>7228</v>
      </c>
      <c r="L2" s="116" t="s">
        <v>7229</v>
      </c>
      <c r="M2" s="85"/>
    </row>
    <row r="3" spans="1:13">
      <c r="A3" s="110">
        <v>1</v>
      </c>
      <c r="B3" s="110" t="s">
        <v>7230</v>
      </c>
      <c r="C3" s="110">
        <v>1</v>
      </c>
      <c r="D3" s="128">
        <v>20888207</v>
      </c>
      <c r="E3" s="110" t="s">
        <v>571</v>
      </c>
      <c r="F3" s="110" t="s">
        <v>572</v>
      </c>
      <c r="G3" s="110" t="s">
        <v>399</v>
      </c>
      <c r="H3" s="110">
        <v>692167</v>
      </c>
      <c r="I3" s="110">
        <v>0.15329999999999999</v>
      </c>
      <c r="J3" s="110">
        <v>5.7396000000000003</v>
      </c>
      <c r="K3" s="111">
        <v>9.4899999999999993E-9</v>
      </c>
      <c r="L3" s="112">
        <v>0.73</v>
      </c>
      <c r="M3" s="85"/>
    </row>
    <row r="4" spans="1:13">
      <c r="A4" s="110">
        <v>2</v>
      </c>
      <c r="B4" s="110" t="s">
        <v>7231</v>
      </c>
      <c r="C4" s="110">
        <v>1</v>
      </c>
      <c r="D4" s="128">
        <v>28988429</v>
      </c>
      <c r="E4" s="110" t="s">
        <v>571</v>
      </c>
      <c r="F4" s="110" t="s">
        <v>572</v>
      </c>
      <c r="G4" s="110" t="s">
        <v>7168</v>
      </c>
      <c r="H4" s="110">
        <v>689801</v>
      </c>
      <c r="I4" s="110">
        <v>0.61880000000000002</v>
      </c>
      <c r="J4" s="110">
        <v>6.0949999999999998</v>
      </c>
      <c r="K4" s="111">
        <v>1.09E-9</v>
      </c>
      <c r="L4" s="112">
        <v>0.13</v>
      </c>
      <c r="M4" s="85"/>
    </row>
    <row r="5" spans="1:13">
      <c r="A5" s="110">
        <v>3</v>
      </c>
      <c r="B5" s="110" t="s">
        <v>7232</v>
      </c>
      <c r="C5" s="110">
        <v>1</v>
      </c>
      <c r="D5" s="128">
        <v>44022534</v>
      </c>
      <c r="E5" s="110" t="s">
        <v>571</v>
      </c>
      <c r="F5" s="110" t="s">
        <v>572</v>
      </c>
      <c r="G5" s="110" t="s">
        <v>7169</v>
      </c>
      <c r="H5" s="110">
        <v>689366</v>
      </c>
      <c r="I5" s="110">
        <v>0.23219999999999999</v>
      </c>
      <c r="J5" s="110">
        <v>-7.6112000000000002</v>
      </c>
      <c r="K5" s="111">
        <v>2.7099999999999999E-14</v>
      </c>
      <c r="L5" s="112">
        <v>0.16</v>
      </c>
      <c r="M5" s="85"/>
    </row>
    <row r="6" spans="1:13">
      <c r="A6" s="110">
        <v>4</v>
      </c>
      <c r="B6" s="110" t="s">
        <v>7233</v>
      </c>
      <c r="C6" s="110">
        <v>1</v>
      </c>
      <c r="D6" s="128">
        <v>73987668</v>
      </c>
      <c r="E6" s="110" t="s">
        <v>578</v>
      </c>
      <c r="F6" s="110" t="s">
        <v>579</v>
      </c>
      <c r="G6" s="110" t="s">
        <v>7234</v>
      </c>
      <c r="H6" s="113">
        <v>692386</v>
      </c>
      <c r="I6" s="114">
        <v>0.104481</v>
      </c>
      <c r="J6" s="114">
        <v>6.21</v>
      </c>
      <c r="K6" s="111">
        <v>0</v>
      </c>
      <c r="L6" s="112">
        <v>1</v>
      </c>
      <c r="M6" s="85"/>
    </row>
    <row r="7" spans="1:13">
      <c r="A7" s="110">
        <v>5</v>
      </c>
      <c r="B7" s="110" t="s">
        <v>7235</v>
      </c>
      <c r="C7" s="110">
        <v>1</v>
      </c>
      <c r="D7" s="128">
        <v>91189731</v>
      </c>
      <c r="E7" s="110" t="s">
        <v>571</v>
      </c>
      <c r="F7" s="110" t="s">
        <v>572</v>
      </c>
      <c r="G7" s="110" t="s">
        <v>403</v>
      </c>
      <c r="H7" s="110">
        <v>687034</v>
      </c>
      <c r="I7" s="110">
        <v>0.41439999999999999</v>
      </c>
      <c r="J7" s="110">
        <v>-7.3091999999999997</v>
      </c>
      <c r="K7" s="111">
        <v>2.6900000000000001E-13</v>
      </c>
      <c r="L7" s="112">
        <v>0.79</v>
      </c>
      <c r="M7" s="85"/>
    </row>
    <row r="8" spans="1:13">
      <c r="A8" s="110">
        <v>6</v>
      </c>
      <c r="B8" s="110" t="s">
        <v>7236</v>
      </c>
      <c r="C8" s="110">
        <v>1</v>
      </c>
      <c r="D8" s="128">
        <v>96221653</v>
      </c>
      <c r="E8" s="110" t="s">
        <v>571</v>
      </c>
      <c r="F8" s="110" t="s">
        <v>572</v>
      </c>
      <c r="G8" s="110" t="s">
        <v>1710</v>
      </c>
      <c r="H8" s="110">
        <v>689709</v>
      </c>
      <c r="I8" s="110">
        <v>0.47220000000000001</v>
      </c>
      <c r="J8" s="110">
        <v>-6.1002000000000001</v>
      </c>
      <c r="K8" s="111">
        <v>1.0600000000000001E-9</v>
      </c>
      <c r="L8" s="112">
        <v>0.14000000000000001</v>
      </c>
      <c r="M8" s="85"/>
    </row>
    <row r="9" spans="1:13">
      <c r="A9" s="110">
        <v>7</v>
      </c>
      <c r="B9" s="110" t="s">
        <v>7237</v>
      </c>
      <c r="C9" s="110">
        <v>1</v>
      </c>
      <c r="D9" s="128">
        <v>96880369</v>
      </c>
      <c r="E9" s="110" t="s">
        <v>578</v>
      </c>
      <c r="F9" s="110" t="s">
        <v>571</v>
      </c>
      <c r="G9" s="110" t="s">
        <v>405</v>
      </c>
      <c r="H9" s="110">
        <v>688799</v>
      </c>
      <c r="I9" s="110">
        <v>0.8901</v>
      </c>
      <c r="J9" s="110">
        <v>-5.6449999999999996</v>
      </c>
      <c r="K9" s="111">
        <v>1.6499999999999999E-8</v>
      </c>
      <c r="L9" s="112">
        <v>0.55000000000000004</v>
      </c>
      <c r="M9" s="85"/>
    </row>
    <row r="10" spans="1:13">
      <c r="A10" s="110">
        <v>8</v>
      </c>
      <c r="B10" s="110" t="s">
        <v>7238</v>
      </c>
      <c r="C10" s="110">
        <v>1</v>
      </c>
      <c r="D10" s="128">
        <v>107580533</v>
      </c>
      <c r="E10" s="110" t="s">
        <v>578</v>
      </c>
      <c r="F10" s="110" t="s">
        <v>572</v>
      </c>
      <c r="G10" s="110" t="s">
        <v>406</v>
      </c>
      <c r="H10" s="110">
        <v>691289</v>
      </c>
      <c r="I10" s="110">
        <v>0.31840000000000002</v>
      </c>
      <c r="J10" s="110">
        <v>-5.5754999999999999</v>
      </c>
      <c r="K10" s="111">
        <v>2.4699999999999999E-8</v>
      </c>
      <c r="L10" s="112">
        <v>0.13</v>
      </c>
      <c r="M10" s="85"/>
    </row>
    <row r="11" spans="1:13">
      <c r="A11" s="110">
        <v>9</v>
      </c>
      <c r="B11" s="110" t="s">
        <v>7239</v>
      </c>
      <c r="C11" s="110">
        <v>1</v>
      </c>
      <c r="D11" s="128">
        <v>201800868</v>
      </c>
      <c r="E11" s="110" t="s">
        <v>578</v>
      </c>
      <c r="F11" s="110" t="s">
        <v>579</v>
      </c>
      <c r="G11" s="110" t="s">
        <v>7170</v>
      </c>
      <c r="H11" s="110">
        <v>691361</v>
      </c>
      <c r="I11" s="110">
        <v>0.30470000000000003</v>
      </c>
      <c r="J11" s="110">
        <v>-6.2218</v>
      </c>
      <c r="K11" s="111">
        <v>4.9099999999999996E-10</v>
      </c>
      <c r="L11" s="112">
        <v>0.15</v>
      </c>
      <c r="M11" s="85"/>
    </row>
    <row r="12" spans="1:13">
      <c r="A12" s="110">
        <v>10</v>
      </c>
      <c r="B12" s="110" t="s">
        <v>7240</v>
      </c>
      <c r="C12" s="110">
        <v>1</v>
      </c>
      <c r="D12" s="128">
        <v>204587569</v>
      </c>
      <c r="E12" s="110" t="s">
        <v>572</v>
      </c>
      <c r="F12" s="110" t="s">
        <v>579</v>
      </c>
      <c r="G12" s="110" t="s">
        <v>408</v>
      </c>
      <c r="H12" s="110">
        <v>692893</v>
      </c>
      <c r="I12" s="110">
        <v>0.20119999999999999</v>
      </c>
      <c r="J12" s="110">
        <v>7.9531000000000001</v>
      </c>
      <c r="K12" s="111">
        <v>1.82E-15</v>
      </c>
      <c r="L12" s="112">
        <v>0.31</v>
      </c>
      <c r="M12" s="85"/>
    </row>
    <row r="13" spans="1:13">
      <c r="A13" s="110">
        <v>11</v>
      </c>
      <c r="B13" s="110" t="s">
        <v>7241</v>
      </c>
      <c r="C13" s="110">
        <v>1</v>
      </c>
      <c r="D13" s="128">
        <v>243458502</v>
      </c>
      <c r="E13" s="110" t="s">
        <v>571</v>
      </c>
      <c r="F13" s="110" t="s">
        <v>572</v>
      </c>
      <c r="G13" s="110" t="s">
        <v>1414</v>
      </c>
      <c r="H13" s="110">
        <v>669999</v>
      </c>
      <c r="I13" s="110">
        <v>0.32619999999999999</v>
      </c>
      <c r="J13" s="110">
        <v>-7.6055999999999999</v>
      </c>
      <c r="K13" s="111">
        <v>2.8400000000000001E-14</v>
      </c>
      <c r="L13" s="112">
        <v>0.28999999999999998</v>
      </c>
      <c r="M13" s="85"/>
    </row>
    <row r="14" spans="1:13">
      <c r="A14" s="110">
        <v>12</v>
      </c>
      <c r="B14" s="110" t="s">
        <v>7242</v>
      </c>
      <c r="C14" s="110">
        <v>2</v>
      </c>
      <c r="D14" s="128">
        <v>22570110</v>
      </c>
      <c r="E14" s="110" t="s">
        <v>578</v>
      </c>
      <c r="F14" s="110" t="s">
        <v>579</v>
      </c>
      <c r="G14" s="110" t="s">
        <v>7243</v>
      </c>
      <c r="H14" s="110">
        <v>580271</v>
      </c>
      <c r="I14" s="110">
        <v>6.0699999999999997E-2</v>
      </c>
      <c r="J14" s="110">
        <v>4.3348000000000004</v>
      </c>
      <c r="K14" s="111">
        <v>1.4600000000000001E-5</v>
      </c>
      <c r="L14" s="112">
        <v>0.19</v>
      </c>
      <c r="M14" s="85"/>
    </row>
    <row r="15" spans="1:13">
      <c r="A15" s="110">
        <v>13</v>
      </c>
      <c r="B15" s="110" t="s">
        <v>7244</v>
      </c>
      <c r="C15" s="110">
        <v>2</v>
      </c>
      <c r="D15" s="128">
        <v>44778463</v>
      </c>
      <c r="E15" s="110" t="s">
        <v>571</v>
      </c>
      <c r="F15" s="110" t="s">
        <v>572</v>
      </c>
      <c r="G15" s="110" t="s">
        <v>411</v>
      </c>
      <c r="H15" s="110">
        <v>686073</v>
      </c>
      <c r="I15" s="110">
        <v>0.64790000000000003</v>
      </c>
      <c r="J15" s="110">
        <v>-6.0315000000000003</v>
      </c>
      <c r="K15" s="111">
        <v>1.63E-9</v>
      </c>
      <c r="L15" s="112">
        <v>0.11</v>
      </c>
      <c r="M15" s="85"/>
    </row>
    <row r="16" spans="1:13">
      <c r="A16" s="110">
        <v>14</v>
      </c>
      <c r="B16" s="110" t="s">
        <v>7245</v>
      </c>
      <c r="C16" s="110">
        <v>2</v>
      </c>
      <c r="D16" s="128">
        <v>60164634</v>
      </c>
      <c r="E16" s="110" t="s">
        <v>578</v>
      </c>
      <c r="F16" s="110" t="s">
        <v>571</v>
      </c>
      <c r="G16" s="110" t="s">
        <v>412</v>
      </c>
      <c r="H16" s="110">
        <v>692703</v>
      </c>
      <c r="I16" s="110">
        <v>0.59760000000000002</v>
      </c>
      <c r="J16" s="110">
        <v>-6.3258000000000001</v>
      </c>
      <c r="K16" s="111">
        <v>2.5200000000000001E-10</v>
      </c>
      <c r="L16" s="112">
        <v>0.55000000000000004</v>
      </c>
      <c r="M16" s="85"/>
    </row>
    <row r="17" spans="1:13">
      <c r="A17" s="110">
        <v>15</v>
      </c>
      <c r="B17" s="110" t="s">
        <v>7246</v>
      </c>
      <c r="C17" s="110">
        <v>2</v>
      </c>
      <c r="D17" s="128">
        <v>61482261</v>
      </c>
      <c r="E17" s="110" t="s">
        <v>578</v>
      </c>
      <c r="F17" s="110" t="s">
        <v>579</v>
      </c>
      <c r="G17" s="110" t="s">
        <v>659</v>
      </c>
      <c r="H17" s="110">
        <v>683042</v>
      </c>
      <c r="I17" s="110">
        <v>0.27760000000000001</v>
      </c>
      <c r="J17" s="110">
        <v>-6.1163999999999996</v>
      </c>
      <c r="K17" s="111">
        <v>9.58E-10</v>
      </c>
      <c r="L17" s="112">
        <v>0.81</v>
      </c>
      <c r="M17" s="85"/>
    </row>
    <row r="18" spans="1:13">
      <c r="A18" s="110">
        <v>16</v>
      </c>
      <c r="B18" s="110" t="s">
        <v>7247</v>
      </c>
      <c r="C18" s="110">
        <v>2</v>
      </c>
      <c r="D18" s="128">
        <v>68081495</v>
      </c>
      <c r="E18" s="110" t="s">
        <v>571</v>
      </c>
      <c r="F18" s="110" t="s">
        <v>579</v>
      </c>
      <c r="G18" s="110" t="s">
        <v>7248</v>
      </c>
      <c r="H18" s="110">
        <v>692191</v>
      </c>
      <c r="I18" s="110">
        <v>0.88549999999999995</v>
      </c>
      <c r="J18" s="110">
        <v>5.3155000000000001</v>
      </c>
      <c r="K18" s="111">
        <v>1.06E-7</v>
      </c>
      <c r="L18" s="112">
        <v>0.59</v>
      </c>
      <c r="M18" s="85"/>
    </row>
    <row r="19" spans="1:13">
      <c r="A19" s="110">
        <v>17</v>
      </c>
      <c r="B19" s="110" t="s">
        <v>7249</v>
      </c>
      <c r="C19" s="110">
        <v>2</v>
      </c>
      <c r="D19" s="128">
        <v>98167176</v>
      </c>
      <c r="E19" s="110" t="s">
        <v>578</v>
      </c>
      <c r="F19" s="110" t="s">
        <v>572</v>
      </c>
      <c r="G19" s="110" t="s">
        <v>415</v>
      </c>
      <c r="H19" s="110">
        <v>586203</v>
      </c>
      <c r="I19" s="110">
        <v>3.1399999999999997E-2</v>
      </c>
      <c r="J19" s="110">
        <v>-5.6056999999999997</v>
      </c>
      <c r="K19" s="111">
        <v>2.07E-8</v>
      </c>
      <c r="L19" s="112">
        <v>0.7</v>
      </c>
      <c r="M19" s="85"/>
    </row>
    <row r="20" spans="1:13">
      <c r="A20" s="110">
        <v>18</v>
      </c>
      <c r="B20" s="110" t="s">
        <v>7250</v>
      </c>
      <c r="C20" s="110">
        <v>2</v>
      </c>
      <c r="D20" s="128">
        <v>100734946</v>
      </c>
      <c r="E20" s="110" t="s">
        <v>578</v>
      </c>
      <c r="F20" s="110" t="s">
        <v>572</v>
      </c>
      <c r="G20" s="110" t="s">
        <v>7251</v>
      </c>
      <c r="H20" s="110">
        <v>692147</v>
      </c>
      <c r="I20" s="110">
        <v>0.24729999999999999</v>
      </c>
      <c r="J20" s="110">
        <v>6.8567999999999998</v>
      </c>
      <c r="K20" s="111">
        <v>7.0500000000000001E-12</v>
      </c>
      <c r="L20" s="112">
        <v>1</v>
      </c>
      <c r="M20" s="85"/>
    </row>
    <row r="21" spans="1:13">
      <c r="A21" s="110">
        <v>19</v>
      </c>
      <c r="B21" s="110" t="s">
        <v>7252</v>
      </c>
      <c r="C21" s="110">
        <v>2</v>
      </c>
      <c r="D21" s="128">
        <v>105977776</v>
      </c>
      <c r="E21" s="110" t="s">
        <v>578</v>
      </c>
      <c r="F21" s="110" t="s">
        <v>579</v>
      </c>
      <c r="G21" s="110" t="s">
        <v>417</v>
      </c>
      <c r="H21" s="110">
        <v>691678</v>
      </c>
      <c r="I21" s="110">
        <v>0.1186</v>
      </c>
      <c r="J21" s="110">
        <v>-5.4531000000000001</v>
      </c>
      <c r="K21" s="111">
        <v>4.95E-8</v>
      </c>
      <c r="L21" s="112">
        <v>0.37</v>
      </c>
      <c r="M21" s="85"/>
    </row>
    <row r="22" spans="1:13">
      <c r="A22" s="110">
        <v>20</v>
      </c>
      <c r="B22" s="110" t="s">
        <v>7253</v>
      </c>
      <c r="C22" s="110">
        <v>2</v>
      </c>
      <c r="D22" s="128">
        <v>142259132</v>
      </c>
      <c r="E22" s="110" t="s">
        <v>578</v>
      </c>
      <c r="F22" s="110" t="s">
        <v>579</v>
      </c>
      <c r="G22" s="110" t="s">
        <v>7254</v>
      </c>
      <c r="H22" s="110">
        <v>682453</v>
      </c>
      <c r="I22" s="110">
        <v>6.1400000000000003E-2</v>
      </c>
      <c r="J22" s="110">
        <v>-6.6505000000000001</v>
      </c>
      <c r="K22" s="111">
        <v>2.92E-11</v>
      </c>
      <c r="L22" s="112">
        <v>0.17</v>
      </c>
      <c r="M22" s="85"/>
    </row>
    <row r="23" spans="1:13">
      <c r="A23" s="110">
        <v>21</v>
      </c>
      <c r="B23" s="110" t="s">
        <v>7255</v>
      </c>
      <c r="C23" s="110">
        <v>2</v>
      </c>
      <c r="D23" s="128">
        <v>174015168</v>
      </c>
      <c r="E23" s="110" t="s">
        <v>578</v>
      </c>
      <c r="F23" s="110" t="s">
        <v>579</v>
      </c>
      <c r="G23" s="110" t="s">
        <v>419</v>
      </c>
      <c r="H23" s="110">
        <v>687008</v>
      </c>
      <c r="I23" s="110">
        <v>0.55330000000000001</v>
      </c>
      <c r="J23" s="110">
        <v>5.5148000000000001</v>
      </c>
      <c r="K23" s="111">
        <v>3.4900000000000001E-8</v>
      </c>
      <c r="L23" s="112">
        <v>0.24</v>
      </c>
      <c r="M23" s="85"/>
    </row>
    <row r="24" spans="1:13">
      <c r="A24" s="110">
        <v>22</v>
      </c>
      <c r="B24" s="110" t="s">
        <v>7256</v>
      </c>
      <c r="C24" s="110">
        <v>2</v>
      </c>
      <c r="D24" s="128">
        <v>186007282</v>
      </c>
      <c r="E24" s="110" t="s">
        <v>578</v>
      </c>
      <c r="F24" s="110" t="s">
        <v>579</v>
      </c>
      <c r="G24" s="110" t="s">
        <v>7172</v>
      </c>
      <c r="H24" s="110">
        <v>692855</v>
      </c>
      <c r="I24" s="110">
        <v>0.1774</v>
      </c>
      <c r="J24" s="110">
        <v>-5.6635</v>
      </c>
      <c r="K24" s="111">
        <v>1.48E-8</v>
      </c>
      <c r="L24" s="112">
        <v>0.08</v>
      </c>
      <c r="M24" s="85"/>
    </row>
    <row r="25" spans="1:13">
      <c r="A25" s="110">
        <v>23</v>
      </c>
      <c r="B25" s="110" t="s">
        <v>7257</v>
      </c>
      <c r="C25" s="110">
        <v>2</v>
      </c>
      <c r="D25" s="128">
        <v>189140052</v>
      </c>
      <c r="E25" s="110" t="s">
        <v>578</v>
      </c>
      <c r="F25" s="110" t="s">
        <v>572</v>
      </c>
      <c r="G25" s="110" t="s">
        <v>7258</v>
      </c>
      <c r="H25" s="110">
        <v>689220</v>
      </c>
      <c r="I25" s="110">
        <v>0.27129999999999999</v>
      </c>
      <c r="J25" s="110">
        <v>4.8250999999999999</v>
      </c>
      <c r="K25" s="111">
        <v>1.3999999999999999E-6</v>
      </c>
      <c r="L25" s="112">
        <v>0.15</v>
      </c>
      <c r="M25" s="85"/>
    </row>
    <row r="26" spans="1:13">
      <c r="A26" s="110">
        <v>24</v>
      </c>
      <c r="B26" s="110" t="s">
        <v>7259</v>
      </c>
      <c r="C26" s="110">
        <v>2</v>
      </c>
      <c r="D26" s="128">
        <v>193754771</v>
      </c>
      <c r="E26" s="110" t="s">
        <v>571</v>
      </c>
      <c r="F26" s="110" t="s">
        <v>579</v>
      </c>
      <c r="G26" s="110" t="s">
        <v>7173</v>
      </c>
      <c r="H26" s="110">
        <v>681901</v>
      </c>
      <c r="I26" s="110">
        <v>0.52</v>
      </c>
      <c r="J26" s="110">
        <v>-5.7554999999999996</v>
      </c>
      <c r="K26" s="111">
        <v>8.6300000000000002E-9</v>
      </c>
      <c r="L26" s="112">
        <v>0.04</v>
      </c>
      <c r="M26" s="85"/>
    </row>
    <row r="27" spans="1:13">
      <c r="A27" s="110">
        <v>25</v>
      </c>
      <c r="B27" s="110" t="s">
        <v>7260</v>
      </c>
      <c r="C27" s="110">
        <v>2</v>
      </c>
      <c r="D27" s="128">
        <v>199494989</v>
      </c>
      <c r="E27" s="110" t="s">
        <v>578</v>
      </c>
      <c r="F27" s="110" t="s">
        <v>572</v>
      </c>
      <c r="G27" s="110" t="s">
        <v>7174</v>
      </c>
      <c r="H27" s="110">
        <v>692028</v>
      </c>
      <c r="I27" s="110">
        <v>0.56720000000000004</v>
      </c>
      <c r="J27" s="110">
        <v>8.1928999999999998</v>
      </c>
      <c r="K27" s="111">
        <v>2.55E-16</v>
      </c>
      <c r="L27" s="112">
        <v>0.17</v>
      </c>
      <c r="M27" s="85"/>
    </row>
    <row r="28" spans="1:13">
      <c r="A28" s="110">
        <v>26</v>
      </c>
      <c r="B28" s="110" t="s">
        <v>7261</v>
      </c>
      <c r="C28" s="110">
        <v>2</v>
      </c>
      <c r="D28" s="128">
        <v>203364032</v>
      </c>
      <c r="E28" s="110" t="s">
        <v>572</v>
      </c>
      <c r="F28" s="110" t="s">
        <v>579</v>
      </c>
      <c r="G28" s="110" t="s">
        <v>7262</v>
      </c>
      <c r="H28" s="110">
        <v>546104</v>
      </c>
      <c r="I28" s="110">
        <v>0.12590000000000001</v>
      </c>
      <c r="J28" s="110">
        <v>-5.9440999999999997</v>
      </c>
      <c r="K28" s="111">
        <v>2.7799999999999999E-9</v>
      </c>
      <c r="L28" s="112">
        <v>0.04</v>
      </c>
      <c r="M28" s="85"/>
    </row>
    <row r="29" spans="1:13">
      <c r="A29" s="110">
        <v>27</v>
      </c>
      <c r="B29" s="110" t="s">
        <v>7263</v>
      </c>
      <c r="C29" s="110">
        <v>2</v>
      </c>
      <c r="D29" s="128">
        <v>212590841</v>
      </c>
      <c r="E29" s="110" t="s">
        <v>578</v>
      </c>
      <c r="F29" s="110" t="s">
        <v>572</v>
      </c>
      <c r="G29" s="110" t="s">
        <v>742</v>
      </c>
      <c r="H29" s="110">
        <v>632388</v>
      </c>
      <c r="I29" s="110">
        <v>0.28699999999999998</v>
      </c>
      <c r="J29" s="110">
        <v>-7.3917999999999999</v>
      </c>
      <c r="K29" s="111">
        <v>1.4499999999999999E-13</v>
      </c>
      <c r="L29" s="112">
        <v>0.41</v>
      </c>
      <c r="M29" s="85"/>
    </row>
    <row r="30" spans="1:13">
      <c r="A30" s="110">
        <v>29</v>
      </c>
      <c r="B30" s="110" t="s">
        <v>7264</v>
      </c>
      <c r="C30" s="110">
        <v>2</v>
      </c>
      <c r="D30" s="128">
        <v>233614819</v>
      </c>
      <c r="E30" s="110" t="s">
        <v>571</v>
      </c>
      <c r="F30" s="110" t="s">
        <v>572</v>
      </c>
      <c r="G30" s="110" t="s">
        <v>427</v>
      </c>
      <c r="H30" s="110">
        <v>692391</v>
      </c>
      <c r="I30" s="110">
        <v>0.30859999999999999</v>
      </c>
      <c r="J30" s="110">
        <v>-5.9973000000000001</v>
      </c>
      <c r="K30" s="111">
        <v>2.0000000000000001E-9</v>
      </c>
      <c r="L30" s="112">
        <v>0.14000000000000001</v>
      </c>
      <c r="M30" s="85"/>
    </row>
    <row r="31" spans="1:13">
      <c r="A31" s="110">
        <v>30</v>
      </c>
      <c r="B31" s="110" t="s">
        <v>7265</v>
      </c>
      <c r="C31" s="110">
        <v>2</v>
      </c>
      <c r="D31" s="128">
        <v>237078557</v>
      </c>
      <c r="E31" s="110" t="s">
        <v>578</v>
      </c>
      <c r="F31" s="110" t="s">
        <v>579</v>
      </c>
      <c r="G31" s="110" t="s">
        <v>7175</v>
      </c>
      <c r="H31" s="110">
        <v>689519</v>
      </c>
      <c r="I31" s="110">
        <v>0.1789</v>
      </c>
      <c r="J31" s="110">
        <v>-6.1337999999999999</v>
      </c>
      <c r="K31" s="111">
        <v>8.5800000000000004E-10</v>
      </c>
      <c r="L31" s="112">
        <v>0.06</v>
      </c>
      <c r="M31" s="85"/>
    </row>
    <row r="32" spans="1:13">
      <c r="A32" s="110">
        <v>31</v>
      </c>
      <c r="B32" s="110" t="s">
        <v>7266</v>
      </c>
      <c r="C32" s="110">
        <v>3</v>
      </c>
      <c r="D32" s="128">
        <v>16851755</v>
      </c>
      <c r="E32" s="110" t="s">
        <v>578</v>
      </c>
      <c r="F32" s="110" t="s">
        <v>579</v>
      </c>
      <c r="G32" s="110" t="s">
        <v>7267</v>
      </c>
      <c r="H32" s="110">
        <v>692565</v>
      </c>
      <c r="I32" s="110">
        <v>0.36309999999999998</v>
      </c>
      <c r="J32" s="110">
        <v>-5.2576000000000001</v>
      </c>
      <c r="K32" s="111">
        <v>1.4600000000000001E-7</v>
      </c>
      <c r="L32" s="112">
        <v>0.31</v>
      </c>
      <c r="M32" s="85"/>
    </row>
    <row r="33" spans="1:13" s="85" customFormat="1">
      <c r="A33" s="110">
        <v>32</v>
      </c>
      <c r="B33" s="110" t="s">
        <v>7268</v>
      </c>
      <c r="C33" s="110">
        <v>3</v>
      </c>
      <c r="D33" s="128">
        <v>49543656</v>
      </c>
      <c r="E33" s="110" t="s">
        <v>571</v>
      </c>
      <c r="F33" s="110" t="s">
        <v>572</v>
      </c>
      <c r="G33" s="110" t="s">
        <v>7269</v>
      </c>
      <c r="H33" s="110">
        <v>692919</v>
      </c>
      <c r="I33" s="110">
        <v>0.31090000000000001</v>
      </c>
      <c r="J33" s="110">
        <v>12.1805</v>
      </c>
      <c r="K33" s="111">
        <v>3.9499999999999998E-34</v>
      </c>
      <c r="L33" s="110">
        <v>1</v>
      </c>
    </row>
    <row r="34" spans="1:13">
      <c r="A34" s="110">
        <v>33</v>
      </c>
      <c r="B34" s="110" t="s">
        <v>7270</v>
      </c>
      <c r="C34" s="110">
        <v>3</v>
      </c>
      <c r="D34" s="128">
        <v>84666585</v>
      </c>
      <c r="E34" s="110" t="s">
        <v>578</v>
      </c>
      <c r="F34" s="110" t="s">
        <v>579</v>
      </c>
      <c r="G34" s="110" t="s">
        <v>7271</v>
      </c>
      <c r="H34" s="110">
        <v>692211</v>
      </c>
      <c r="I34" s="110">
        <v>0.41349999999999998</v>
      </c>
      <c r="J34" s="110">
        <v>5.5998000000000001</v>
      </c>
      <c r="K34" s="111">
        <v>2.14E-8</v>
      </c>
      <c r="L34" s="112">
        <v>0.08</v>
      </c>
      <c r="M34" s="85"/>
    </row>
    <row r="35" spans="1:13">
      <c r="A35" s="110">
        <v>34</v>
      </c>
      <c r="B35" s="110" t="s">
        <v>7272</v>
      </c>
      <c r="C35" s="110">
        <v>3</v>
      </c>
      <c r="D35" s="128">
        <v>85335526</v>
      </c>
      <c r="E35" s="110" t="s">
        <v>571</v>
      </c>
      <c r="F35" s="110" t="s">
        <v>579</v>
      </c>
      <c r="G35" s="110" t="s">
        <v>7273</v>
      </c>
      <c r="H35" s="110">
        <v>692552</v>
      </c>
      <c r="I35" s="110">
        <v>0.48859999999999998</v>
      </c>
      <c r="J35" s="110">
        <v>5.2824999999999998</v>
      </c>
      <c r="K35" s="111">
        <v>1.2700000000000001E-7</v>
      </c>
      <c r="L35" s="112">
        <v>0.36</v>
      </c>
      <c r="M35" s="85"/>
    </row>
    <row r="36" spans="1:13">
      <c r="A36" s="110">
        <v>35</v>
      </c>
      <c r="B36" s="110" t="s">
        <v>7274</v>
      </c>
      <c r="C36" s="110">
        <v>3</v>
      </c>
      <c r="D36" s="128">
        <v>123862725</v>
      </c>
      <c r="E36" s="110" t="s">
        <v>578</v>
      </c>
      <c r="F36" s="110" t="s">
        <v>571</v>
      </c>
      <c r="G36" s="110" t="s">
        <v>7176</v>
      </c>
      <c r="H36" s="110">
        <v>685123</v>
      </c>
      <c r="I36" s="110">
        <v>0.34339999999999998</v>
      </c>
      <c r="J36" s="110">
        <v>-5.5571000000000002</v>
      </c>
      <c r="K36" s="111">
        <v>2.7400000000000001E-8</v>
      </c>
      <c r="L36" s="112">
        <v>7.0000000000000007E-2</v>
      </c>
      <c r="M36" s="85"/>
    </row>
    <row r="37" spans="1:13">
      <c r="A37" s="110">
        <v>36</v>
      </c>
      <c r="B37" s="110" t="s">
        <v>7275</v>
      </c>
      <c r="C37" s="110">
        <v>3</v>
      </c>
      <c r="D37" s="128">
        <v>127167587</v>
      </c>
      <c r="E37" s="110" t="s">
        <v>578</v>
      </c>
      <c r="F37" s="110" t="s">
        <v>571</v>
      </c>
      <c r="G37" s="110" t="s">
        <v>7276</v>
      </c>
      <c r="H37" s="110">
        <v>554826</v>
      </c>
      <c r="I37" s="110">
        <v>1.6899999999999998E-2</v>
      </c>
      <c r="J37" s="110">
        <v>-3.6023000000000001</v>
      </c>
      <c r="K37" s="111">
        <v>3.1500000000000001E-4</v>
      </c>
      <c r="L37" s="112">
        <v>0.1</v>
      </c>
      <c r="M37" s="85"/>
    </row>
    <row r="38" spans="1:13">
      <c r="A38" s="110">
        <v>37</v>
      </c>
      <c r="B38" s="110" t="s">
        <v>7277</v>
      </c>
      <c r="C38" s="110">
        <v>3</v>
      </c>
      <c r="D38" s="128">
        <v>180749249</v>
      </c>
      <c r="E38" s="110" t="s">
        <v>571</v>
      </c>
      <c r="F38" s="110" t="s">
        <v>579</v>
      </c>
      <c r="G38" s="110" t="s">
        <v>435</v>
      </c>
      <c r="H38" s="110">
        <v>679899</v>
      </c>
      <c r="I38" s="110">
        <v>0.1711</v>
      </c>
      <c r="J38" s="110">
        <v>-6.2853000000000003</v>
      </c>
      <c r="K38" s="111">
        <v>3.2700000000000001E-10</v>
      </c>
      <c r="L38" s="112">
        <v>0.81</v>
      </c>
      <c r="M38" s="85"/>
    </row>
    <row r="39" spans="1:13">
      <c r="A39" s="110">
        <v>38</v>
      </c>
      <c r="B39" s="110" t="s">
        <v>7278</v>
      </c>
      <c r="C39" s="110">
        <v>4</v>
      </c>
      <c r="D39" s="128">
        <v>3241845</v>
      </c>
      <c r="E39" s="110" t="s">
        <v>571</v>
      </c>
      <c r="F39" s="110" t="s">
        <v>572</v>
      </c>
      <c r="G39" s="110" t="s">
        <v>853</v>
      </c>
      <c r="H39" s="110">
        <v>662017</v>
      </c>
      <c r="I39" s="110">
        <v>6.3299999999999995E-2</v>
      </c>
      <c r="J39" s="110">
        <v>-5.9828000000000001</v>
      </c>
      <c r="K39" s="111">
        <v>2.1900000000000001E-9</v>
      </c>
      <c r="L39" s="112">
        <v>0.94</v>
      </c>
      <c r="M39" s="85"/>
    </row>
    <row r="40" spans="1:13">
      <c r="A40" s="110">
        <v>39</v>
      </c>
      <c r="B40" s="110" t="s">
        <v>7279</v>
      </c>
      <c r="C40" s="110">
        <v>4</v>
      </c>
      <c r="D40" s="128">
        <v>17892364</v>
      </c>
      <c r="E40" s="110" t="s">
        <v>578</v>
      </c>
      <c r="F40" s="110" t="s">
        <v>579</v>
      </c>
      <c r="G40" s="110" t="s">
        <v>7177</v>
      </c>
      <c r="H40" s="110">
        <v>692690</v>
      </c>
      <c r="I40" s="110">
        <v>0.13250000000000001</v>
      </c>
      <c r="J40" s="110">
        <v>-5.7965999999999998</v>
      </c>
      <c r="K40" s="111">
        <v>6.7700000000000004E-9</v>
      </c>
      <c r="L40" s="112">
        <v>0.15</v>
      </c>
      <c r="M40" s="85"/>
    </row>
    <row r="41" spans="1:13">
      <c r="A41" s="110">
        <v>40</v>
      </c>
      <c r="B41" s="110" t="s">
        <v>7280</v>
      </c>
      <c r="C41" s="110">
        <v>4</v>
      </c>
      <c r="D41" s="128">
        <v>67876678</v>
      </c>
      <c r="E41" s="110" t="s">
        <v>578</v>
      </c>
      <c r="F41" s="110" t="s">
        <v>579</v>
      </c>
      <c r="G41" s="110" t="s">
        <v>438</v>
      </c>
      <c r="H41" s="110">
        <v>688553</v>
      </c>
      <c r="I41" s="110">
        <v>0.53790000000000004</v>
      </c>
      <c r="J41" s="110">
        <v>7.6062000000000003</v>
      </c>
      <c r="K41" s="111">
        <v>2.83E-14</v>
      </c>
      <c r="L41" s="112">
        <v>0.15</v>
      </c>
      <c r="M41" s="85"/>
    </row>
    <row r="42" spans="1:13">
      <c r="A42" s="110">
        <v>41</v>
      </c>
      <c r="B42" s="110" t="s">
        <v>7281</v>
      </c>
      <c r="C42" s="110">
        <v>4</v>
      </c>
      <c r="D42" s="128">
        <v>103188709</v>
      </c>
      <c r="E42" s="110" t="s">
        <v>571</v>
      </c>
      <c r="F42" s="110" t="s">
        <v>572</v>
      </c>
      <c r="G42" s="110" t="s">
        <v>1421</v>
      </c>
      <c r="H42" s="110">
        <v>604998</v>
      </c>
      <c r="I42" s="110">
        <v>6.54E-2</v>
      </c>
      <c r="J42" s="110">
        <v>-6.5594000000000001</v>
      </c>
      <c r="K42" s="111">
        <v>5.4000000000000001E-11</v>
      </c>
      <c r="L42" s="112">
        <v>0.99</v>
      </c>
      <c r="M42" s="85"/>
    </row>
    <row r="43" spans="1:13">
      <c r="A43" s="110">
        <v>42</v>
      </c>
      <c r="B43" s="110" t="s">
        <v>7282</v>
      </c>
      <c r="C43" s="110">
        <v>4</v>
      </c>
      <c r="D43" s="128">
        <v>106128760</v>
      </c>
      <c r="E43" s="110" t="s">
        <v>578</v>
      </c>
      <c r="F43" s="110" t="s">
        <v>579</v>
      </c>
      <c r="G43" s="110" t="s">
        <v>7283</v>
      </c>
      <c r="H43" s="110">
        <v>674989</v>
      </c>
      <c r="I43" s="110">
        <v>0.66410000000000002</v>
      </c>
      <c r="J43" s="110">
        <v>-6.5210999999999997</v>
      </c>
      <c r="K43" s="111">
        <v>6.9799999999999994E-11</v>
      </c>
      <c r="L43" s="112">
        <v>0.31</v>
      </c>
      <c r="M43" s="85"/>
    </row>
    <row r="44" spans="1:13">
      <c r="A44" s="110">
        <v>43</v>
      </c>
      <c r="B44" s="110" t="s">
        <v>7284</v>
      </c>
      <c r="C44" s="110">
        <v>4</v>
      </c>
      <c r="D44" s="128">
        <v>152641941</v>
      </c>
      <c r="E44" s="110" t="s">
        <v>572</v>
      </c>
      <c r="F44" s="110" t="s">
        <v>579</v>
      </c>
      <c r="G44" s="110" t="s">
        <v>1423</v>
      </c>
      <c r="H44" s="110">
        <v>632970</v>
      </c>
      <c r="I44" s="110">
        <v>0.4854</v>
      </c>
      <c r="J44" s="110">
        <v>-5.9043999999999999</v>
      </c>
      <c r="K44" s="111">
        <v>3.5400000000000002E-9</v>
      </c>
      <c r="L44" s="112">
        <v>0.13</v>
      </c>
      <c r="M44" s="85"/>
    </row>
    <row r="45" spans="1:13">
      <c r="A45" s="110">
        <v>44</v>
      </c>
      <c r="B45" s="110" t="s">
        <v>7285</v>
      </c>
      <c r="C45" s="110">
        <v>4</v>
      </c>
      <c r="D45" s="128">
        <v>159677712</v>
      </c>
      <c r="E45" s="110" t="s">
        <v>578</v>
      </c>
      <c r="F45" s="110" t="s">
        <v>579</v>
      </c>
      <c r="G45" s="110" t="s">
        <v>442</v>
      </c>
      <c r="H45" s="110">
        <v>597799</v>
      </c>
      <c r="I45" s="110">
        <v>0.36930000000000002</v>
      </c>
      <c r="J45" s="110">
        <v>-6.1581999999999999</v>
      </c>
      <c r="K45" s="111">
        <v>7.3600000000000004E-10</v>
      </c>
      <c r="L45" s="112">
        <v>0.37</v>
      </c>
      <c r="M45" s="85"/>
    </row>
    <row r="46" spans="1:13">
      <c r="A46" s="110">
        <v>45</v>
      </c>
      <c r="B46" s="110" t="s">
        <v>7286</v>
      </c>
      <c r="C46" s="110">
        <v>5</v>
      </c>
      <c r="D46" s="128">
        <v>7367049</v>
      </c>
      <c r="E46" s="110" t="s">
        <v>571</v>
      </c>
      <c r="F46" s="110" t="s">
        <v>572</v>
      </c>
      <c r="G46" s="110" t="s">
        <v>443</v>
      </c>
      <c r="H46" s="110">
        <v>606380</v>
      </c>
      <c r="I46" s="110">
        <v>0.1767</v>
      </c>
      <c r="J46" s="110">
        <v>5.9387999999999996</v>
      </c>
      <c r="K46" s="111">
        <v>2.8699999999999998E-9</v>
      </c>
      <c r="L46" s="112">
        <v>1</v>
      </c>
      <c r="M46" s="85"/>
    </row>
    <row r="47" spans="1:13">
      <c r="A47" s="110">
        <v>46</v>
      </c>
      <c r="B47" s="110" t="s">
        <v>7287</v>
      </c>
      <c r="C47" s="110">
        <v>5</v>
      </c>
      <c r="D47" s="128">
        <v>60030791</v>
      </c>
      <c r="E47" s="110" t="s">
        <v>578</v>
      </c>
      <c r="F47" s="110" t="s">
        <v>571</v>
      </c>
      <c r="G47" s="110" t="s">
        <v>1546</v>
      </c>
      <c r="H47" s="110">
        <v>686450</v>
      </c>
      <c r="I47" s="110">
        <v>0.61109999999999998</v>
      </c>
      <c r="J47" s="110">
        <v>-7.9743000000000004</v>
      </c>
      <c r="K47" s="111">
        <v>1.53E-15</v>
      </c>
      <c r="L47" s="112">
        <v>0.81</v>
      </c>
      <c r="M47" s="85"/>
    </row>
    <row r="48" spans="1:13">
      <c r="A48" s="110">
        <v>47</v>
      </c>
      <c r="B48" s="110" t="s">
        <v>7288</v>
      </c>
      <c r="C48" s="110">
        <v>5</v>
      </c>
      <c r="D48" s="128">
        <v>63815327</v>
      </c>
      <c r="E48" s="110" t="s">
        <v>578</v>
      </c>
      <c r="F48" s="110" t="s">
        <v>572</v>
      </c>
      <c r="G48" s="110" t="s">
        <v>7181</v>
      </c>
      <c r="H48" s="110">
        <v>591557</v>
      </c>
      <c r="I48" s="110">
        <v>0.27479999999999999</v>
      </c>
      <c r="J48" s="110">
        <v>6.5464000000000002</v>
      </c>
      <c r="K48" s="111">
        <v>5.8899999999999998E-11</v>
      </c>
      <c r="L48" s="112">
        <v>0.76</v>
      </c>
      <c r="M48" s="85"/>
    </row>
    <row r="49" spans="1:13">
      <c r="A49" s="110">
        <v>48</v>
      </c>
      <c r="B49" s="110" t="s">
        <v>7289</v>
      </c>
      <c r="C49" s="110">
        <v>5</v>
      </c>
      <c r="D49" s="128">
        <v>67781021</v>
      </c>
      <c r="E49" s="110" t="s">
        <v>571</v>
      </c>
      <c r="F49" s="110" t="s">
        <v>572</v>
      </c>
      <c r="G49" s="110" t="s">
        <v>446</v>
      </c>
      <c r="H49" s="110">
        <v>609792</v>
      </c>
      <c r="I49" s="110">
        <v>0.16539999999999999</v>
      </c>
      <c r="J49" s="110">
        <v>-7.2378999999999998</v>
      </c>
      <c r="K49" s="111">
        <v>4.5499999999999998E-13</v>
      </c>
      <c r="L49" s="112">
        <v>0.7</v>
      </c>
      <c r="M49" s="85"/>
    </row>
    <row r="50" spans="1:13">
      <c r="A50" s="110">
        <v>49</v>
      </c>
      <c r="B50" s="110" t="s">
        <v>7290</v>
      </c>
      <c r="C50" s="110">
        <v>5</v>
      </c>
      <c r="D50" s="128">
        <v>87697533</v>
      </c>
      <c r="E50" s="110" t="s">
        <v>571</v>
      </c>
      <c r="F50" s="110" t="s">
        <v>572</v>
      </c>
      <c r="G50" s="110" t="s">
        <v>7291</v>
      </c>
      <c r="H50" s="110">
        <v>690482</v>
      </c>
      <c r="I50" s="110">
        <v>0.23519999999999999</v>
      </c>
      <c r="J50" s="110">
        <v>5.7729999999999997</v>
      </c>
      <c r="K50" s="111">
        <v>7.7900000000000006E-9</v>
      </c>
      <c r="L50" s="112">
        <v>0.87</v>
      </c>
      <c r="M50" s="85"/>
    </row>
    <row r="51" spans="1:13">
      <c r="A51" s="110">
        <v>50</v>
      </c>
      <c r="B51" s="110" t="s">
        <v>7292</v>
      </c>
      <c r="C51" s="110">
        <v>5</v>
      </c>
      <c r="D51" s="128">
        <v>89206800</v>
      </c>
      <c r="E51" s="110" t="s">
        <v>578</v>
      </c>
      <c r="F51" s="110" t="s">
        <v>579</v>
      </c>
      <c r="G51" s="110" t="s">
        <v>448</v>
      </c>
      <c r="H51" s="110">
        <v>690073</v>
      </c>
      <c r="I51" s="110">
        <v>0.128</v>
      </c>
      <c r="J51" s="110">
        <v>5.4546000000000001</v>
      </c>
      <c r="K51" s="111">
        <v>4.9100000000000003E-8</v>
      </c>
      <c r="L51" s="112">
        <v>0.22</v>
      </c>
      <c r="M51" s="85"/>
    </row>
    <row r="52" spans="1:13">
      <c r="A52" s="110">
        <v>51</v>
      </c>
      <c r="B52" s="110" t="s">
        <v>7293</v>
      </c>
      <c r="C52" s="110">
        <v>5</v>
      </c>
      <c r="D52" s="128">
        <v>92870246</v>
      </c>
      <c r="E52" s="110" t="s">
        <v>578</v>
      </c>
      <c r="F52" s="110" t="s">
        <v>571</v>
      </c>
      <c r="G52" s="110" t="s">
        <v>449</v>
      </c>
      <c r="H52" s="110">
        <v>663541</v>
      </c>
      <c r="I52" s="110">
        <v>3.7100000000000001E-2</v>
      </c>
      <c r="J52" s="110">
        <v>6.3243999999999998</v>
      </c>
      <c r="K52" s="111">
        <v>2.54E-10</v>
      </c>
      <c r="L52" s="112">
        <v>0.32</v>
      </c>
      <c r="M52" s="85"/>
    </row>
    <row r="53" spans="1:13">
      <c r="A53" s="110">
        <v>52</v>
      </c>
      <c r="B53" s="110" t="s">
        <v>7294</v>
      </c>
      <c r="C53" s="110">
        <v>5</v>
      </c>
      <c r="D53" s="128">
        <v>103954801</v>
      </c>
      <c r="E53" s="110" t="s">
        <v>578</v>
      </c>
      <c r="F53" s="110" t="s">
        <v>571</v>
      </c>
      <c r="G53" s="110" t="s">
        <v>7182</v>
      </c>
      <c r="H53" s="110">
        <v>610314</v>
      </c>
      <c r="I53" s="110">
        <v>0.3125</v>
      </c>
      <c r="J53" s="110">
        <v>-5.7115999999999998</v>
      </c>
      <c r="K53" s="111">
        <v>1.1199999999999999E-8</v>
      </c>
      <c r="L53" s="112">
        <v>0.69</v>
      </c>
      <c r="M53" s="85"/>
    </row>
    <row r="54" spans="1:13">
      <c r="A54" s="110">
        <v>53</v>
      </c>
      <c r="B54" s="110" t="s">
        <v>7295</v>
      </c>
      <c r="C54" s="110">
        <v>5</v>
      </c>
      <c r="D54" s="128">
        <v>106703567</v>
      </c>
      <c r="E54" s="110" t="s">
        <v>571</v>
      </c>
      <c r="F54" s="110" t="s">
        <v>572</v>
      </c>
      <c r="G54" s="110" t="s">
        <v>7296</v>
      </c>
      <c r="H54" s="110">
        <v>666657</v>
      </c>
      <c r="I54" s="110">
        <v>3.0099999999999998E-2</v>
      </c>
      <c r="J54" s="110">
        <v>4.2122999999999999</v>
      </c>
      <c r="K54" s="111">
        <v>2.5299999999999998E-5</v>
      </c>
      <c r="L54" s="112">
        <v>0.82</v>
      </c>
      <c r="M54" s="85"/>
    </row>
    <row r="55" spans="1:13">
      <c r="A55" s="110">
        <v>54</v>
      </c>
      <c r="B55" s="110" t="s">
        <v>7297</v>
      </c>
      <c r="C55" s="110">
        <v>5</v>
      </c>
      <c r="D55" s="128">
        <v>122879901</v>
      </c>
      <c r="E55" s="110" t="s">
        <v>571</v>
      </c>
      <c r="F55" s="110" t="s">
        <v>572</v>
      </c>
      <c r="G55" s="110" t="s">
        <v>452</v>
      </c>
      <c r="H55" s="110">
        <v>692439</v>
      </c>
      <c r="I55" s="110">
        <v>0.20019999999999999</v>
      </c>
      <c r="J55" s="110">
        <v>5.5650000000000004</v>
      </c>
      <c r="K55" s="111">
        <v>2.62E-8</v>
      </c>
      <c r="L55" s="112">
        <v>0.09</v>
      </c>
      <c r="M55" s="85"/>
    </row>
    <row r="56" spans="1:13">
      <c r="A56" s="110">
        <v>55</v>
      </c>
      <c r="B56" s="110" t="s">
        <v>7298</v>
      </c>
      <c r="C56" s="110">
        <v>5</v>
      </c>
      <c r="D56" s="128">
        <v>141132978</v>
      </c>
      <c r="E56" s="110" t="s">
        <v>571</v>
      </c>
      <c r="F56" s="110" t="s">
        <v>572</v>
      </c>
      <c r="G56" s="110" t="s">
        <v>7299</v>
      </c>
      <c r="H56" s="110">
        <v>685535</v>
      </c>
      <c r="I56" s="110">
        <v>0.39419999999999999</v>
      </c>
      <c r="J56" s="110">
        <v>5.367</v>
      </c>
      <c r="K56" s="111">
        <v>8.0000000000000002E-8</v>
      </c>
      <c r="L56" s="112">
        <v>0.61</v>
      </c>
      <c r="M56" s="85"/>
    </row>
    <row r="57" spans="1:13">
      <c r="A57" s="110">
        <v>56</v>
      </c>
      <c r="B57" s="110" t="s">
        <v>7300</v>
      </c>
      <c r="C57" s="110">
        <v>5</v>
      </c>
      <c r="D57" s="128">
        <v>169390084</v>
      </c>
      <c r="E57" s="110" t="s">
        <v>578</v>
      </c>
      <c r="F57" s="110" t="s">
        <v>579</v>
      </c>
      <c r="G57" s="110" t="s">
        <v>7301</v>
      </c>
      <c r="H57" s="110">
        <v>680408</v>
      </c>
      <c r="I57" s="110">
        <v>0.40100000000000002</v>
      </c>
      <c r="J57" s="110">
        <v>5.0871000000000004</v>
      </c>
      <c r="K57" s="111">
        <v>3.6399999999999998E-7</v>
      </c>
      <c r="L57" s="112">
        <v>0.9</v>
      </c>
      <c r="M57" s="85"/>
    </row>
    <row r="58" spans="1:13">
      <c r="A58" s="110">
        <v>57</v>
      </c>
      <c r="B58" s="110" t="s">
        <v>7302</v>
      </c>
      <c r="C58" s="110">
        <v>6</v>
      </c>
      <c r="D58" s="128">
        <v>12871147</v>
      </c>
      <c r="E58" s="110" t="s">
        <v>578</v>
      </c>
      <c r="F58" s="110" t="s">
        <v>579</v>
      </c>
      <c r="G58" s="110" t="s">
        <v>7303</v>
      </c>
      <c r="H58" s="110">
        <v>567562</v>
      </c>
      <c r="I58" s="110">
        <v>2.0899999999999998E-2</v>
      </c>
      <c r="J58" s="110">
        <v>4.8912000000000004</v>
      </c>
      <c r="K58" s="111">
        <v>9.9999999999999995E-7</v>
      </c>
      <c r="L58" s="112">
        <v>0.71</v>
      </c>
      <c r="M58" s="85"/>
    </row>
    <row r="59" spans="1:13">
      <c r="A59" s="110">
        <v>58</v>
      </c>
      <c r="B59" s="110" t="s">
        <v>7304</v>
      </c>
      <c r="C59" s="110">
        <v>6</v>
      </c>
      <c r="D59" s="128">
        <v>13773149</v>
      </c>
      <c r="E59" s="110" t="s">
        <v>578</v>
      </c>
      <c r="F59" s="110" t="s">
        <v>572</v>
      </c>
      <c r="G59" s="110" t="s">
        <v>456</v>
      </c>
      <c r="H59" s="110">
        <v>611896</v>
      </c>
      <c r="I59" s="110">
        <v>0.31490000000000001</v>
      </c>
      <c r="J59" s="110">
        <v>5.5155000000000003</v>
      </c>
      <c r="K59" s="111">
        <v>3.4800000000000001E-8</v>
      </c>
      <c r="L59" s="112">
        <v>0.11</v>
      </c>
      <c r="M59" s="85"/>
    </row>
    <row r="60" spans="1:13">
      <c r="A60" s="110">
        <v>59</v>
      </c>
      <c r="B60" s="110" t="s">
        <v>7305</v>
      </c>
      <c r="C60" s="110">
        <v>6</v>
      </c>
      <c r="D60" s="128">
        <v>26583129</v>
      </c>
      <c r="E60" s="110" t="s">
        <v>571</v>
      </c>
      <c r="F60" s="110" t="s">
        <v>572</v>
      </c>
      <c r="G60" s="110" t="s">
        <v>969</v>
      </c>
      <c r="H60" s="110">
        <v>691800</v>
      </c>
      <c r="I60" s="110">
        <v>0.4834</v>
      </c>
      <c r="J60" s="110">
        <v>-5.8571999999999997</v>
      </c>
      <c r="K60" s="111">
        <v>4.6999999999999999E-9</v>
      </c>
      <c r="L60" s="112">
        <v>0.49</v>
      </c>
      <c r="M60" s="85"/>
    </row>
    <row r="61" spans="1:13">
      <c r="A61" s="110">
        <v>60</v>
      </c>
      <c r="B61" s="110" t="s">
        <v>7306</v>
      </c>
      <c r="C61" s="110">
        <v>6</v>
      </c>
      <c r="D61" s="128">
        <v>37479972</v>
      </c>
      <c r="E61" s="110" t="s">
        <v>578</v>
      </c>
      <c r="F61" s="110" t="s">
        <v>579</v>
      </c>
      <c r="G61" s="110" t="s">
        <v>458</v>
      </c>
      <c r="H61" s="110">
        <v>632886</v>
      </c>
      <c r="I61" s="110">
        <v>0.50860000000000005</v>
      </c>
      <c r="J61" s="110">
        <v>5.7058</v>
      </c>
      <c r="K61" s="111">
        <v>1.16E-8</v>
      </c>
      <c r="L61" s="112">
        <v>0.32</v>
      </c>
      <c r="M61" s="85"/>
    </row>
    <row r="62" spans="1:13">
      <c r="A62" s="110">
        <v>61</v>
      </c>
      <c r="B62" s="110" t="s">
        <v>7307</v>
      </c>
      <c r="C62" s="110">
        <v>6</v>
      </c>
      <c r="D62" s="128">
        <v>98553894</v>
      </c>
      <c r="E62" s="110" t="s">
        <v>578</v>
      </c>
      <c r="F62" s="110" t="s">
        <v>579</v>
      </c>
      <c r="G62" s="110" t="s">
        <v>1575</v>
      </c>
      <c r="H62" s="110">
        <v>681497</v>
      </c>
      <c r="I62" s="110">
        <v>0.46610000000000001</v>
      </c>
      <c r="J62" s="110">
        <v>12.7331</v>
      </c>
      <c r="K62" s="111">
        <v>3.8800000000000003E-37</v>
      </c>
      <c r="L62" s="112">
        <v>0.48</v>
      </c>
      <c r="M62" s="85"/>
    </row>
    <row r="63" spans="1:13">
      <c r="A63" s="110">
        <v>62</v>
      </c>
      <c r="B63" s="110" t="s">
        <v>7308</v>
      </c>
      <c r="C63" s="110">
        <v>6</v>
      </c>
      <c r="D63" s="128">
        <v>114218608</v>
      </c>
      <c r="E63" s="110" t="s">
        <v>571</v>
      </c>
      <c r="F63" s="110" t="s">
        <v>572</v>
      </c>
      <c r="G63" s="110" t="s">
        <v>460</v>
      </c>
      <c r="H63" s="110">
        <v>682950</v>
      </c>
      <c r="I63" s="110">
        <v>0.11550000000000001</v>
      </c>
      <c r="J63" s="110">
        <v>6.7667999999999999</v>
      </c>
      <c r="K63" s="111">
        <v>1.32E-11</v>
      </c>
      <c r="L63" s="112">
        <v>0.69</v>
      </c>
      <c r="M63" s="85"/>
    </row>
    <row r="64" spans="1:13">
      <c r="A64" s="110">
        <v>63</v>
      </c>
      <c r="B64" s="110" t="s">
        <v>7309</v>
      </c>
      <c r="C64" s="110">
        <v>6</v>
      </c>
      <c r="D64" s="128">
        <v>119177127</v>
      </c>
      <c r="E64" s="110" t="s">
        <v>571</v>
      </c>
      <c r="F64" s="110" t="s">
        <v>579</v>
      </c>
      <c r="G64" s="110" t="s">
        <v>461</v>
      </c>
      <c r="H64" s="110">
        <v>681428</v>
      </c>
      <c r="I64" s="110">
        <v>0.83160000000000001</v>
      </c>
      <c r="J64" s="110">
        <v>-6.4222000000000001</v>
      </c>
      <c r="K64" s="111">
        <v>1.34E-10</v>
      </c>
      <c r="L64" s="112">
        <v>0.09</v>
      </c>
      <c r="M64" s="85"/>
    </row>
    <row r="65" spans="1:13">
      <c r="A65" s="110">
        <v>64</v>
      </c>
      <c r="B65" s="110" t="s">
        <v>7310</v>
      </c>
      <c r="C65" s="110">
        <v>6</v>
      </c>
      <c r="D65" s="128">
        <v>126704795</v>
      </c>
      <c r="E65" s="110" t="s">
        <v>571</v>
      </c>
      <c r="F65" s="110" t="s">
        <v>572</v>
      </c>
      <c r="G65" s="110" t="s">
        <v>462</v>
      </c>
      <c r="H65" s="110">
        <v>679162</v>
      </c>
      <c r="I65" s="110">
        <v>0.47170000000000001</v>
      </c>
      <c r="J65" s="110">
        <v>6.2430000000000003</v>
      </c>
      <c r="K65" s="111">
        <v>4.2900000000000002E-10</v>
      </c>
      <c r="L65" s="112">
        <v>0.22</v>
      </c>
      <c r="M65" s="85"/>
    </row>
    <row r="66" spans="1:13">
      <c r="A66" s="110">
        <v>65</v>
      </c>
      <c r="B66" s="110" t="s">
        <v>7311</v>
      </c>
      <c r="C66" s="110">
        <v>6</v>
      </c>
      <c r="D66" s="128">
        <v>140794354</v>
      </c>
      <c r="E66" s="110" t="s">
        <v>571</v>
      </c>
      <c r="F66" s="110" t="s">
        <v>572</v>
      </c>
      <c r="G66" s="110" t="s">
        <v>463</v>
      </c>
      <c r="H66" s="110">
        <v>684537</v>
      </c>
      <c r="I66" s="110">
        <v>6.8099999999999994E-2</v>
      </c>
      <c r="J66" s="110">
        <v>-5.9974999999999996</v>
      </c>
      <c r="K66" s="111">
        <v>2.0000000000000001E-9</v>
      </c>
      <c r="L66" s="112">
        <v>0.11</v>
      </c>
      <c r="M66" s="85"/>
    </row>
    <row r="67" spans="1:13">
      <c r="A67" s="110">
        <v>66</v>
      </c>
      <c r="B67" s="110" t="s">
        <v>7312</v>
      </c>
      <c r="C67" s="110">
        <v>6</v>
      </c>
      <c r="D67" s="128">
        <v>152235339</v>
      </c>
      <c r="E67" s="110" t="s">
        <v>571</v>
      </c>
      <c r="F67" s="110" t="s">
        <v>572</v>
      </c>
      <c r="G67" s="110" t="s">
        <v>464</v>
      </c>
      <c r="H67" s="110">
        <v>689180</v>
      </c>
      <c r="I67" s="110">
        <v>0.62980000000000003</v>
      </c>
      <c r="J67" s="110">
        <v>7.7614999999999998</v>
      </c>
      <c r="K67" s="111">
        <v>8.3899999999999995E-15</v>
      </c>
      <c r="L67" s="112">
        <v>0.63</v>
      </c>
      <c r="M67" s="85"/>
    </row>
    <row r="68" spans="1:13">
      <c r="A68" s="110">
        <v>67</v>
      </c>
      <c r="B68" s="110" t="s">
        <v>7313</v>
      </c>
      <c r="C68" s="110">
        <v>7</v>
      </c>
      <c r="D68" s="128">
        <v>2202297</v>
      </c>
      <c r="E68" s="110" t="s">
        <v>578</v>
      </c>
      <c r="F68" s="110" t="s">
        <v>579</v>
      </c>
      <c r="G68" s="110" t="s">
        <v>7187</v>
      </c>
      <c r="H68" s="110">
        <v>692614</v>
      </c>
      <c r="I68" s="110">
        <v>0.20799999999999999</v>
      </c>
      <c r="J68" s="110">
        <v>-6.0122</v>
      </c>
      <c r="K68" s="111">
        <v>1.8300000000000001E-9</v>
      </c>
      <c r="L68" s="112">
        <v>0.13</v>
      </c>
      <c r="M68" s="85"/>
    </row>
    <row r="69" spans="1:13">
      <c r="A69" s="110">
        <v>68</v>
      </c>
      <c r="B69" s="110" t="s">
        <v>7314</v>
      </c>
      <c r="C69" s="110">
        <v>7</v>
      </c>
      <c r="D69" s="128">
        <v>8091876</v>
      </c>
      <c r="E69" s="110" t="s">
        <v>578</v>
      </c>
      <c r="F69" s="110" t="s">
        <v>571</v>
      </c>
      <c r="G69" s="110" t="s">
        <v>1028</v>
      </c>
      <c r="H69" s="110">
        <v>692619</v>
      </c>
      <c r="I69" s="110">
        <v>0.48139999999999999</v>
      </c>
      <c r="J69" s="110">
        <v>6.8973000000000004</v>
      </c>
      <c r="K69" s="111">
        <v>5.2999999999999996E-12</v>
      </c>
      <c r="L69" s="112">
        <v>0.63</v>
      </c>
      <c r="M69" s="85"/>
    </row>
    <row r="70" spans="1:13">
      <c r="A70" s="110">
        <v>69</v>
      </c>
      <c r="B70" s="110" t="s">
        <v>7315</v>
      </c>
      <c r="C70" s="110">
        <v>7</v>
      </c>
      <c r="D70" s="128">
        <v>45483752</v>
      </c>
      <c r="E70" s="110" t="s">
        <v>578</v>
      </c>
      <c r="F70" s="110" t="s">
        <v>579</v>
      </c>
      <c r="G70" s="110" t="s">
        <v>7316</v>
      </c>
      <c r="H70" s="110">
        <v>687194</v>
      </c>
      <c r="I70" s="110">
        <v>0.1875</v>
      </c>
      <c r="J70" s="110">
        <v>-0.74709999999999999</v>
      </c>
      <c r="K70" s="111">
        <v>0.45500000000000002</v>
      </c>
      <c r="L70" s="112">
        <v>0.99</v>
      </c>
      <c r="M70" s="85"/>
    </row>
    <row r="71" spans="1:13">
      <c r="A71" s="110">
        <v>70</v>
      </c>
      <c r="B71" s="110" t="s">
        <v>7317</v>
      </c>
      <c r="C71" s="110">
        <v>7</v>
      </c>
      <c r="D71" s="128">
        <v>75615006</v>
      </c>
      <c r="E71" s="110" t="s">
        <v>571</v>
      </c>
      <c r="F71" s="110" t="s">
        <v>572</v>
      </c>
      <c r="G71" s="110" t="s">
        <v>7188</v>
      </c>
      <c r="H71" s="110">
        <v>691289</v>
      </c>
      <c r="I71" s="110">
        <v>0.28599999999999998</v>
      </c>
      <c r="J71" s="110">
        <v>6.1901999999999999</v>
      </c>
      <c r="K71" s="111">
        <v>6E-10</v>
      </c>
      <c r="L71" s="112">
        <v>0.16</v>
      </c>
      <c r="M71" s="85"/>
    </row>
    <row r="72" spans="1:13">
      <c r="A72" s="110">
        <v>71</v>
      </c>
      <c r="B72" s="110" t="s">
        <v>7318</v>
      </c>
      <c r="C72" s="110">
        <v>7</v>
      </c>
      <c r="D72" s="128">
        <v>86230375</v>
      </c>
      <c r="E72" s="110" t="s">
        <v>571</v>
      </c>
      <c r="F72" s="110" t="s">
        <v>572</v>
      </c>
      <c r="G72" s="110" t="s">
        <v>7189</v>
      </c>
      <c r="H72" s="110">
        <v>690123</v>
      </c>
      <c r="I72" s="110">
        <v>0.34350000000000003</v>
      </c>
      <c r="J72" s="110">
        <v>-5.9981999999999998</v>
      </c>
      <c r="K72" s="111">
        <v>2.0000000000000001E-9</v>
      </c>
      <c r="L72" s="112">
        <v>0.23</v>
      </c>
      <c r="M72" s="85"/>
    </row>
    <row r="73" spans="1:13">
      <c r="A73" s="110">
        <v>72</v>
      </c>
      <c r="B73" s="110" t="s">
        <v>7319</v>
      </c>
      <c r="C73" s="110">
        <v>7</v>
      </c>
      <c r="D73" s="128">
        <v>92669770</v>
      </c>
      <c r="E73" s="110" t="s">
        <v>571</v>
      </c>
      <c r="F73" s="110" t="s">
        <v>579</v>
      </c>
      <c r="G73" s="110" t="s">
        <v>7320</v>
      </c>
      <c r="H73" s="110">
        <v>591808</v>
      </c>
      <c r="I73" s="110">
        <v>7.8E-2</v>
      </c>
      <c r="J73" s="110">
        <v>-2.1164999999999998</v>
      </c>
      <c r="K73" s="111">
        <v>3.4299999999999997E-2</v>
      </c>
      <c r="L73" s="112">
        <v>0.32</v>
      </c>
      <c r="M73" s="85"/>
    </row>
    <row r="74" spans="1:13">
      <c r="A74" s="110">
        <v>73</v>
      </c>
      <c r="B74" s="110" t="s">
        <v>7321</v>
      </c>
      <c r="C74" s="110">
        <v>7</v>
      </c>
      <c r="D74" s="128">
        <v>100026421</v>
      </c>
      <c r="E74" s="110" t="s">
        <v>571</v>
      </c>
      <c r="F74" s="110" t="s">
        <v>579</v>
      </c>
      <c r="G74" s="110" t="s">
        <v>7322</v>
      </c>
      <c r="H74" s="110">
        <v>570072</v>
      </c>
      <c r="I74" s="110">
        <v>1.6400000000000001E-2</v>
      </c>
      <c r="J74" s="110">
        <v>-4.9420999999999999</v>
      </c>
      <c r="K74" s="111">
        <v>7.7300000000000005E-7</v>
      </c>
      <c r="L74" s="112">
        <v>0.3</v>
      </c>
      <c r="M74" s="85"/>
    </row>
    <row r="75" spans="1:13">
      <c r="A75" s="110">
        <v>74</v>
      </c>
      <c r="B75" s="110" t="s">
        <v>7323</v>
      </c>
      <c r="C75" s="110">
        <v>7</v>
      </c>
      <c r="D75" s="128">
        <v>104583091</v>
      </c>
      <c r="E75" s="110" t="s">
        <v>571</v>
      </c>
      <c r="F75" s="110" t="s">
        <v>579</v>
      </c>
      <c r="G75" s="110" t="s">
        <v>7324</v>
      </c>
      <c r="H75" s="110">
        <v>692390</v>
      </c>
      <c r="I75" s="110">
        <v>0.83250000000000002</v>
      </c>
      <c r="J75" s="110">
        <v>2.1153</v>
      </c>
      <c r="K75" s="111">
        <v>3.44E-2</v>
      </c>
      <c r="L75" s="112">
        <v>0.28999999999999998</v>
      </c>
      <c r="M75" s="85"/>
    </row>
    <row r="76" spans="1:13">
      <c r="A76" s="110">
        <v>75</v>
      </c>
      <c r="B76" s="110" t="s">
        <v>7325</v>
      </c>
      <c r="C76" s="110">
        <v>7</v>
      </c>
      <c r="D76" s="128">
        <v>126089319</v>
      </c>
      <c r="E76" s="110" t="s">
        <v>571</v>
      </c>
      <c r="F76" s="110" t="s">
        <v>572</v>
      </c>
      <c r="G76" s="110" t="s">
        <v>473</v>
      </c>
      <c r="H76" s="110">
        <v>692783</v>
      </c>
      <c r="I76" s="110">
        <v>0.13270000000000001</v>
      </c>
      <c r="J76" s="110">
        <v>-5.6308999999999996</v>
      </c>
      <c r="K76" s="111">
        <v>1.7900000000000001E-8</v>
      </c>
      <c r="L76" s="112">
        <v>0.1</v>
      </c>
      <c r="M76" s="85"/>
    </row>
    <row r="77" spans="1:13">
      <c r="A77" s="110">
        <v>76</v>
      </c>
      <c r="B77" s="110" t="s">
        <v>7326</v>
      </c>
      <c r="C77" s="110">
        <v>7</v>
      </c>
      <c r="D77" s="128">
        <v>133245004</v>
      </c>
      <c r="E77" s="110" t="s">
        <v>578</v>
      </c>
      <c r="F77" s="110" t="s">
        <v>579</v>
      </c>
      <c r="G77" s="110" t="s">
        <v>7192</v>
      </c>
      <c r="H77" s="110">
        <v>692423</v>
      </c>
      <c r="I77" s="110">
        <v>0.1978</v>
      </c>
      <c r="J77" s="110">
        <v>-6.694</v>
      </c>
      <c r="K77" s="111">
        <v>2.17E-11</v>
      </c>
      <c r="L77" s="112">
        <v>0.05</v>
      </c>
      <c r="M77" s="85"/>
    </row>
    <row r="78" spans="1:13">
      <c r="A78" s="110">
        <v>77</v>
      </c>
      <c r="B78" s="110" t="s">
        <v>7327</v>
      </c>
      <c r="C78" s="110">
        <v>7</v>
      </c>
      <c r="D78" s="128">
        <v>150770832</v>
      </c>
      <c r="E78" s="110" t="s">
        <v>578</v>
      </c>
      <c r="F78" s="110" t="s">
        <v>579</v>
      </c>
      <c r="G78" s="110" t="s">
        <v>475</v>
      </c>
      <c r="H78" s="110">
        <v>689609</v>
      </c>
      <c r="I78" s="110">
        <v>0.25840000000000002</v>
      </c>
      <c r="J78" s="110">
        <v>5.9223999999999997</v>
      </c>
      <c r="K78" s="111">
        <v>3.17E-9</v>
      </c>
      <c r="L78" s="112">
        <v>0.25</v>
      </c>
      <c r="M78" s="85"/>
    </row>
    <row r="79" spans="1:13">
      <c r="A79" s="110">
        <v>78</v>
      </c>
      <c r="B79" s="110" t="s">
        <v>7328</v>
      </c>
      <c r="C79" s="110">
        <v>8</v>
      </c>
      <c r="D79" s="128">
        <v>4840711</v>
      </c>
      <c r="E79" s="110" t="s">
        <v>571</v>
      </c>
      <c r="F79" s="110" t="s">
        <v>579</v>
      </c>
      <c r="G79" s="110" t="s">
        <v>7193</v>
      </c>
      <c r="H79" s="110">
        <v>691069</v>
      </c>
      <c r="I79" s="110">
        <v>0.66749999999999998</v>
      </c>
      <c r="J79" s="110">
        <v>5.819</v>
      </c>
      <c r="K79" s="111">
        <v>5.9099999999999997E-9</v>
      </c>
      <c r="L79" s="112">
        <v>7.0000000000000007E-2</v>
      </c>
      <c r="M79" s="85"/>
    </row>
    <row r="80" spans="1:13">
      <c r="A80" s="110">
        <v>79</v>
      </c>
      <c r="B80" s="110" t="s">
        <v>7329</v>
      </c>
      <c r="C80" s="110">
        <v>8</v>
      </c>
      <c r="D80" s="128">
        <v>13967618</v>
      </c>
      <c r="E80" s="110" t="s">
        <v>578</v>
      </c>
      <c r="F80" s="110" t="s">
        <v>579</v>
      </c>
      <c r="G80" s="110" t="s">
        <v>477</v>
      </c>
      <c r="H80" s="110">
        <v>687888</v>
      </c>
      <c r="I80" s="110">
        <v>0.4486</v>
      </c>
      <c r="J80" s="110">
        <v>5.8551000000000002</v>
      </c>
      <c r="K80" s="111">
        <v>4.7699999999999999E-9</v>
      </c>
      <c r="L80" s="112">
        <v>0.4</v>
      </c>
      <c r="M80" s="85"/>
    </row>
    <row r="81" spans="1:13">
      <c r="A81" s="110">
        <v>80</v>
      </c>
      <c r="B81" s="110" t="s">
        <v>7330</v>
      </c>
      <c r="C81" s="110">
        <v>8</v>
      </c>
      <c r="D81" s="128">
        <v>30861249</v>
      </c>
      <c r="E81" s="110" t="s">
        <v>578</v>
      </c>
      <c r="F81" s="110" t="s">
        <v>579</v>
      </c>
      <c r="G81" s="110" t="s">
        <v>7194</v>
      </c>
      <c r="H81" s="110">
        <v>690269</v>
      </c>
      <c r="I81" s="110">
        <v>0.47770000000000001</v>
      </c>
      <c r="J81" s="110">
        <v>5.8592000000000004</v>
      </c>
      <c r="K81" s="111">
        <v>4.6500000000000003E-9</v>
      </c>
      <c r="L81" s="112">
        <v>0.51</v>
      </c>
      <c r="M81" s="85"/>
    </row>
    <row r="82" spans="1:13">
      <c r="A82" s="110">
        <v>81</v>
      </c>
      <c r="B82" s="110" t="s">
        <v>7331</v>
      </c>
      <c r="C82" s="110">
        <v>8</v>
      </c>
      <c r="D82" s="128">
        <v>56135727</v>
      </c>
      <c r="E82" s="110" t="s">
        <v>578</v>
      </c>
      <c r="F82" s="110" t="s">
        <v>579</v>
      </c>
      <c r="G82" s="110" t="s">
        <v>479</v>
      </c>
      <c r="H82" s="110">
        <v>606768</v>
      </c>
      <c r="I82" s="110">
        <v>0.4269</v>
      </c>
      <c r="J82" s="110">
        <v>-5.6120000000000001</v>
      </c>
      <c r="K82" s="111">
        <v>2E-8</v>
      </c>
      <c r="L82" s="112">
        <v>0.51</v>
      </c>
      <c r="M82" s="85"/>
    </row>
    <row r="83" spans="1:13">
      <c r="A83" s="110">
        <v>82</v>
      </c>
      <c r="B83" s="110" t="s">
        <v>7332</v>
      </c>
      <c r="C83" s="110">
        <v>8</v>
      </c>
      <c r="D83" s="128">
        <v>57433941</v>
      </c>
      <c r="E83" s="110" t="s">
        <v>578</v>
      </c>
      <c r="F83" s="110" t="s">
        <v>579</v>
      </c>
      <c r="G83" s="110" t="s">
        <v>480</v>
      </c>
      <c r="H83" s="110">
        <v>692258</v>
      </c>
      <c r="I83" s="110">
        <v>0.54549999999999998</v>
      </c>
      <c r="J83" s="110">
        <v>5.8624000000000001</v>
      </c>
      <c r="K83" s="111">
        <v>4.5699999999999997E-9</v>
      </c>
      <c r="L83" s="112">
        <v>0.4</v>
      </c>
      <c r="M83" s="85"/>
    </row>
    <row r="84" spans="1:13">
      <c r="A84" s="110">
        <v>83</v>
      </c>
      <c r="B84" s="110" t="s">
        <v>7333</v>
      </c>
      <c r="C84" s="110">
        <v>8</v>
      </c>
      <c r="D84" s="128">
        <v>66396831</v>
      </c>
      <c r="E84" s="110" t="s">
        <v>578</v>
      </c>
      <c r="F84" s="110" t="s">
        <v>579</v>
      </c>
      <c r="G84" s="110" t="s">
        <v>7334</v>
      </c>
      <c r="H84" s="110">
        <v>690622</v>
      </c>
      <c r="I84" s="110">
        <v>0.66710000000000003</v>
      </c>
      <c r="J84" s="110">
        <v>5.4352999999999998</v>
      </c>
      <c r="K84" s="111">
        <v>5.47E-8</v>
      </c>
      <c r="L84" s="112">
        <v>0.73</v>
      </c>
      <c r="M84" s="85"/>
    </row>
    <row r="85" spans="1:13">
      <c r="A85" s="110">
        <v>84</v>
      </c>
      <c r="B85" s="110" t="s">
        <v>7335</v>
      </c>
      <c r="C85" s="110">
        <v>8</v>
      </c>
      <c r="D85" s="128">
        <v>92984848</v>
      </c>
      <c r="E85" s="110" t="s">
        <v>578</v>
      </c>
      <c r="F85" s="110" t="s">
        <v>579</v>
      </c>
      <c r="G85" s="110" t="s">
        <v>7336</v>
      </c>
      <c r="H85" s="110">
        <v>562640</v>
      </c>
      <c r="I85" s="110">
        <v>4.3999999999999997E-2</v>
      </c>
      <c r="J85" s="110">
        <v>-2.5989</v>
      </c>
      <c r="K85" s="111">
        <v>9.3500000000000007E-3</v>
      </c>
      <c r="L85" s="112">
        <v>7.0000000000000007E-2</v>
      </c>
      <c r="M85" s="85"/>
    </row>
    <row r="86" spans="1:13">
      <c r="A86" s="110">
        <v>85</v>
      </c>
      <c r="B86" s="110" t="s">
        <v>7337</v>
      </c>
      <c r="C86" s="110">
        <v>8</v>
      </c>
      <c r="D86" s="128">
        <v>118902809</v>
      </c>
      <c r="E86" s="110" t="s">
        <v>578</v>
      </c>
      <c r="F86" s="110" t="s">
        <v>572</v>
      </c>
      <c r="G86" s="110" t="s">
        <v>7196</v>
      </c>
      <c r="H86" s="110">
        <v>689284</v>
      </c>
      <c r="I86" s="110">
        <v>0.54749999999999999</v>
      </c>
      <c r="J86" s="110">
        <v>5.6136999999999997</v>
      </c>
      <c r="K86" s="111">
        <v>1.9799999999999999E-8</v>
      </c>
      <c r="L86" s="112">
        <v>0.36</v>
      </c>
      <c r="M86" s="85"/>
    </row>
    <row r="87" spans="1:13">
      <c r="A87" s="110">
        <v>86</v>
      </c>
      <c r="B87" s="110" t="s">
        <v>7338</v>
      </c>
      <c r="C87" s="110">
        <v>8</v>
      </c>
      <c r="D87" s="128">
        <v>120094476</v>
      </c>
      <c r="E87" s="110" t="s">
        <v>578</v>
      </c>
      <c r="F87" s="110" t="s">
        <v>572</v>
      </c>
      <c r="G87" s="110" t="s">
        <v>484</v>
      </c>
      <c r="H87" s="110">
        <v>692189</v>
      </c>
      <c r="I87" s="110">
        <v>0.14810000000000001</v>
      </c>
      <c r="J87" s="110">
        <v>5.468</v>
      </c>
      <c r="K87" s="111">
        <v>4.5499999999999997E-8</v>
      </c>
      <c r="L87" s="112">
        <v>0.13</v>
      </c>
      <c r="M87" s="85"/>
    </row>
    <row r="88" spans="1:13">
      <c r="A88" s="110">
        <v>87</v>
      </c>
      <c r="B88" s="110" t="s">
        <v>7339</v>
      </c>
      <c r="C88" s="110">
        <v>9</v>
      </c>
      <c r="D88" s="128">
        <v>1792147</v>
      </c>
      <c r="E88" s="110" t="s">
        <v>571</v>
      </c>
      <c r="F88" s="110" t="s">
        <v>572</v>
      </c>
      <c r="G88" s="110" t="s">
        <v>7340</v>
      </c>
      <c r="H88" s="110">
        <v>692047</v>
      </c>
      <c r="I88" s="110">
        <v>0.223</v>
      </c>
      <c r="J88" s="110">
        <v>8.4305000000000003</v>
      </c>
      <c r="K88" s="111">
        <v>3.45E-17</v>
      </c>
      <c r="L88" s="112">
        <v>0.64</v>
      </c>
      <c r="M88" s="85"/>
    </row>
    <row r="89" spans="1:13">
      <c r="A89" s="110">
        <v>88</v>
      </c>
      <c r="B89" s="110" t="s">
        <v>7341</v>
      </c>
      <c r="C89" s="110">
        <v>9</v>
      </c>
      <c r="D89" s="128">
        <v>23362311</v>
      </c>
      <c r="E89" s="110" t="s">
        <v>571</v>
      </c>
      <c r="F89" s="110" t="s">
        <v>579</v>
      </c>
      <c r="G89" s="110" t="s">
        <v>7197</v>
      </c>
      <c r="H89" s="110">
        <v>685263</v>
      </c>
      <c r="I89" s="110">
        <v>0.40770000000000001</v>
      </c>
      <c r="J89" s="110">
        <v>11.4139</v>
      </c>
      <c r="K89" s="111">
        <v>3.5500000000000003E-30</v>
      </c>
      <c r="L89" s="112">
        <v>0.2</v>
      </c>
      <c r="M89" s="85"/>
    </row>
    <row r="90" spans="1:13">
      <c r="A90" s="110">
        <v>89</v>
      </c>
      <c r="B90" s="110" t="s">
        <v>7342</v>
      </c>
      <c r="C90" s="110">
        <v>9</v>
      </c>
      <c r="D90" s="128">
        <v>82472582</v>
      </c>
      <c r="E90" s="110" t="s">
        <v>571</v>
      </c>
      <c r="F90" s="110" t="s">
        <v>572</v>
      </c>
      <c r="G90" s="110" t="s">
        <v>7343</v>
      </c>
      <c r="H90" s="110">
        <v>681267</v>
      </c>
      <c r="I90" s="110">
        <v>0.24279999999999999</v>
      </c>
      <c r="J90" s="110">
        <v>-5.6581000000000001</v>
      </c>
      <c r="K90" s="111">
        <v>1.5300000000000001E-8</v>
      </c>
      <c r="L90" s="112">
        <v>0.3</v>
      </c>
      <c r="M90" s="85"/>
    </row>
    <row r="91" spans="1:13">
      <c r="A91" s="110">
        <v>90</v>
      </c>
      <c r="B91" s="110" t="s">
        <v>7344</v>
      </c>
      <c r="C91" s="110">
        <v>9</v>
      </c>
      <c r="D91" s="128">
        <v>96403367</v>
      </c>
      <c r="E91" s="110" t="s">
        <v>578</v>
      </c>
      <c r="F91" s="110" t="s">
        <v>579</v>
      </c>
      <c r="G91" s="110" t="s">
        <v>1727</v>
      </c>
      <c r="H91" s="110">
        <v>606936</v>
      </c>
      <c r="I91" s="110">
        <v>0.56440000000000001</v>
      </c>
      <c r="J91" s="110">
        <v>5.6647999999999996</v>
      </c>
      <c r="K91" s="111">
        <v>1.4699999999999999E-8</v>
      </c>
      <c r="L91" s="112">
        <v>0.65</v>
      </c>
      <c r="M91" s="85"/>
    </row>
    <row r="92" spans="1:13">
      <c r="A92" s="110">
        <v>91</v>
      </c>
      <c r="B92" s="110" t="s">
        <v>7345</v>
      </c>
      <c r="C92" s="110">
        <v>9</v>
      </c>
      <c r="D92" s="128">
        <v>99259744</v>
      </c>
      <c r="E92" s="110" t="s">
        <v>571</v>
      </c>
      <c r="F92" s="110" t="s">
        <v>572</v>
      </c>
      <c r="G92" s="110" t="s">
        <v>489</v>
      </c>
      <c r="H92" s="110">
        <v>692846</v>
      </c>
      <c r="I92" s="110">
        <v>0.17560000000000001</v>
      </c>
      <c r="J92" s="110">
        <v>7.1516000000000002</v>
      </c>
      <c r="K92" s="111">
        <v>8.5799999999999998E-13</v>
      </c>
      <c r="L92" s="112">
        <v>0.06</v>
      </c>
      <c r="M92" s="85"/>
    </row>
    <row r="93" spans="1:13">
      <c r="A93" s="110">
        <v>92</v>
      </c>
      <c r="B93" s="110" t="s">
        <v>7346</v>
      </c>
      <c r="C93" s="110">
        <v>9</v>
      </c>
      <c r="D93" s="128">
        <v>124603725</v>
      </c>
      <c r="E93" s="110" t="s">
        <v>578</v>
      </c>
      <c r="F93" s="110" t="s">
        <v>579</v>
      </c>
      <c r="G93" s="110" t="s">
        <v>7347</v>
      </c>
      <c r="H93" s="110">
        <v>545903</v>
      </c>
      <c r="I93" s="110">
        <v>1.37E-2</v>
      </c>
      <c r="J93" s="110">
        <v>2.5611000000000002</v>
      </c>
      <c r="K93" s="111">
        <v>1.04E-2</v>
      </c>
      <c r="L93" s="112">
        <v>0.28999999999999998</v>
      </c>
      <c r="M93" s="85"/>
    </row>
    <row r="94" spans="1:13">
      <c r="A94" s="110">
        <v>93</v>
      </c>
      <c r="B94" s="110" t="s">
        <v>7348</v>
      </c>
      <c r="C94" s="110">
        <v>9</v>
      </c>
      <c r="D94" s="128">
        <v>126394637</v>
      </c>
      <c r="E94" s="110" t="s">
        <v>578</v>
      </c>
      <c r="F94" s="110" t="s">
        <v>571</v>
      </c>
      <c r="G94" s="110" t="s">
        <v>7349</v>
      </c>
      <c r="H94" s="110">
        <v>692399</v>
      </c>
      <c r="I94" s="110">
        <v>0.32269999999999999</v>
      </c>
      <c r="J94" s="110">
        <v>-6.0655000000000001</v>
      </c>
      <c r="K94" s="111">
        <v>1.31E-9</v>
      </c>
      <c r="L94" s="112">
        <v>0.15</v>
      </c>
      <c r="M94" s="85"/>
    </row>
    <row r="95" spans="1:13">
      <c r="A95" s="110">
        <v>94</v>
      </c>
      <c r="B95" s="110" t="s">
        <v>7350</v>
      </c>
      <c r="C95" s="110">
        <v>10</v>
      </c>
      <c r="D95" s="128">
        <v>63584531</v>
      </c>
      <c r="E95" s="110" t="s">
        <v>578</v>
      </c>
      <c r="F95" s="110" t="s">
        <v>571</v>
      </c>
      <c r="G95" s="110" t="s">
        <v>7200</v>
      </c>
      <c r="H95" s="110">
        <v>692901</v>
      </c>
      <c r="I95" s="110">
        <v>0.37359999999999999</v>
      </c>
      <c r="J95" s="110">
        <v>5.5917000000000003</v>
      </c>
      <c r="K95" s="111">
        <v>2.25E-8</v>
      </c>
      <c r="L95" s="112">
        <v>0.26</v>
      </c>
      <c r="M95" s="85"/>
    </row>
    <row r="96" spans="1:13">
      <c r="A96" s="110">
        <v>95</v>
      </c>
      <c r="B96" s="110" t="s">
        <v>7351</v>
      </c>
      <c r="C96" s="110">
        <v>10</v>
      </c>
      <c r="D96" s="128">
        <v>65101207</v>
      </c>
      <c r="E96" s="110" t="s">
        <v>572</v>
      </c>
      <c r="F96" s="110" t="s">
        <v>579</v>
      </c>
      <c r="G96" s="110" t="s">
        <v>493</v>
      </c>
      <c r="H96" s="110">
        <v>690485</v>
      </c>
      <c r="I96" s="110">
        <v>0.42009999999999997</v>
      </c>
      <c r="J96" s="110">
        <v>6.3826999999999998</v>
      </c>
      <c r="K96" s="111">
        <v>1.7399999999999999E-10</v>
      </c>
      <c r="L96" s="112">
        <v>0.13</v>
      </c>
      <c r="M96" s="85"/>
    </row>
    <row r="97" spans="1:13">
      <c r="A97" s="110">
        <v>97</v>
      </c>
      <c r="B97" s="110" t="s">
        <v>7352</v>
      </c>
      <c r="C97" s="110">
        <v>10</v>
      </c>
      <c r="D97" s="128">
        <v>103989812</v>
      </c>
      <c r="E97" s="110" t="s">
        <v>572</v>
      </c>
      <c r="F97" s="110" t="s">
        <v>579</v>
      </c>
      <c r="G97" s="110" t="s">
        <v>1138</v>
      </c>
      <c r="H97" s="110">
        <v>692347</v>
      </c>
      <c r="I97" s="110">
        <v>0.55530000000000002</v>
      </c>
      <c r="J97" s="110">
        <v>-7.4690000000000003</v>
      </c>
      <c r="K97" s="111">
        <v>8.0699999999999999E-14</v>
      </c>
      <c r="L97" s="112">
        <v>0.87</v>
      </c>
      <c r="M97" s="85"/>
    </row>
    <row r="98" spans="1:13">
      <c r="A98" s="110">
        <v>98</v>
      </c>
      <c r="B98" s="110" t="s">
        <v>7353</v>
      </c>
      <c r="C98" s="110">
        <v>10</v>
      </c>
      <c r="D98" s="128">
        <v>104924838</v>
      </c>
      <c r="E98" s="110" t="s">
        <v>578</v>
      </c>
      <c r="F98" s="110" t="s">
        <v>579</v>
      </c>
      <c r="G98" s="110" t="s">
        <v>496</v>
      </c>
      <c r="H98" s="110">
        <v>692884</v>
      </c>
      <c r="I98" s="110">
        <v>0.1348</v>
      </c>
      <c r="J98" s="110">
        <v>-6.2874999999999996</v>
      </c>
      <c r="K98" s="111">
        <v>3.2200000000000003E-10</v>
      </c>
      <c r="L98" s="112">
        <v>7.0000000000000007E-2</v>
      </c>
      <c r="M98" s="85"/>
    </row>
    <row r="99" spans="1:13">
      <c r="A99" s="110">
        <v>100</v>
      </c>
      <c r="B99" s="110" t="s">
        <v>7354</v>
      </c>
      <c r="C99" s="110">
        <v>10</v>
      </c>
      <c r="D99" s="128">
        <v>106202272</v>
      </c>
      <c r="E99" s="110" t="s">
        <v>571</v>
      </c>
      <c r="F99" s="110" t="s">
        <v>572</v>
      </c>
      <c r="G99" s="110" t="s">
        <v>498</v>
      </c>
      <c r="H99" s="110">
        <v>675799</v>
      </c>
      <c r="I99" s="110">
        <v>0.1089</v>
      </c>
      <c r="J99" s="110">
        <v>-5.6014999999999997</v>
      </c>
      <c r="K99" s="111">
        <v>2.1299999999999999E-8</v>
      </c>
      <c r="L99" s="112">
        <v>0.68</v>
      </c>
      <c r="M99" s="85"/>
    </row>
    <row r="100" spans="1:13">
      <c r="A100" s="110">
        <v>101</v>
      </c>
      <c r="B100" s="110" t="s">
        <v>7355</v>
      </c>
      <c r="C100" s="110">
        <v>10</v>
      </c>
      <c r="D100" s="128">
        <v>107368262</v>
      </c>
      <c r="E100" s="110" t="s">
        <v>571</v>
      </c>
      <c r="F100" s="110" t="s">
        <v>579</v>
      </c>
      <c r="G100" s="110" t="s">
        <v>7201</v>
      </c>
      <c r="H100" s="110">
        <v>692604</v>
      </c>
      <c r="I100" s="110">
        <v>0.16350000000000001</v>
      </c>
      <c r="J100" s="110">
        <v>5.4753999999999996</v>
      </c>
      <c r="K100" s="111">
        <v>4.3700000000000001E-8</v>
      </c>
      <c r="L100" s="112">
        <v>0.39</v>
      </c>
      <c r="M100" s="85"/>
    </row>
    <row r="101" spans="1:13">
      <c r="A101" s="110">
        <v>102</v>
      </c>
      <c r="B101" s="110" t="s">
        <v>7356</v>
      </c>
      <c r="C101" s="110">
        <v>10</v>
      </c>
      <c r="D101" s="128">
        <v>133758358</v>
      </c>
      <c r="E101" s="110" t="s">
        <v>578</v>
      </c>
      <c r="F101" s="110" t="s">
        <v>579</v>
      </c>
      <c r="G101" s="110" t="s">
        <v>500</v>
      </c>
      <c r="H101" s="110">
        <v>692051</v>
      </c>
      <c r="I101" s="110">
        <v>0.37890000000000001</v>
      </c>
      <c r="J101" s="110">
        <v>6.4351000000000003</v>
      </c>
      <c r="K101" s="111">
        <v>1.2400000000000001E-10</v>
      </c>
      <c r="L101" s="112">
        <v>0.66</v>
      </c>
      <c r="M101" s="85"/>
    </row>
    <row r="102" spans="1:13">
      <c r="A102" s="110">
        <v>103</v>
      </c>
      <c r="B102" s="110" t="s">
        <v>7357</v>
      </c>
      <c r="C102" s="110">
        <v>11</v>
      </c>
      <c r="D102" s="128">
        <v>12772203</v>
      </c>
      <c r="E102" s="110" t="s">
        <v>578</v>
      </c>
      <c r="F102" s="110" t="s">
        <v>579</v>
      </c>
      <c r="G102" s="110" t="s">
        <v>7358</v>
      </c>
      <c r="H102" s="110">
        <v>570165</v>
      </c>
      <c r="I102" s="110">
        <v>1.9199999999999998E-2</v>
      </c>
      <c r="J102" s="110">
        <v>-5.0964999999999998</v>
      </c>
      <c r="K102" s="111">
        <v>3.46E-7</v>
      </c>
      <c r="L102" s="112">
        <v>0.35</v>
      </c>
      <c r="M102" s="85"/>
    </row>
    <row r="103" spans="1:13">
      <c r="A103" s="110">
        <v>104</v>
      </c>
      <c r="B103" s="110" t="s">
        <v>7359</v>
      </c>
      <c r="C103" s="110">
        <v>11</v>
      </c>
      <c r="D103" s="128">
        <v>25061347</v>
      </c>
      <c r="E103" s="110" t="s">
        <v>571</v>
      </c>
      <c r="F103" s="110" t="s">
        <v>572</v>
      </c>
      <c r="G103" s="110" t="s">
        <v>7360</v>
      </c>
      <c r="H103" s="110">
        <v>674896</v>
      </c>
      <c r="I103" s="110">
        <v>0.50219999999999998</v>
      </c>
      <c r="J103" s="110">
        <v>-5.4492000000000003</v>
      </c>
      <c r="K103" s="111">
        <v>5.0600000000000003E-8</v>
      </c>
      <c r="L103" s="112">
        <v>0.03</v>
      </c>
      <c r="M103" s="85"/>
    </row>
    <row r="104" spans="1:13">
      <c r="A104" s="110">
        <v>105</v>
      </c>
      <c r="B104" s="110" t="s">
        <v>7361</v>
      </c>
      <c r="C104" s="110">
        <v>11</v>
      </c>
      <c r="D104" s="128">
        <v>27613419</v>
      </c>
      <c r="E104" s="110" t="s">
        <v>571</v>
      </c>
      <c r="F104" s="110" t="s">
        <v>572</v>
      </c>
      <c r="G104" s="110" t="s">
        <v>7362</v>
      </c>
      <c r="H104" s="110">
        <v>692379</v>
      </c>
      <c r="I104" s="110">
        <v>0.2132</v>
      </c>
      <c r="J104" s="110">
        <v>-5.2126000000000001</v>
      </c>
      <c r="K104" s="111">
        <v>1.86E-7</v>
      </c>
      <c r="L104" s="112">
        <v>0.14000000000000001</v>
      </c>
      <c r="M104" s="85"/>
    </row>
    <row r="105" spans="1:13">
      <c r="A105" s="110">
        <v>106</v>
      </c>
      <c r="B105" s="110" t="s">
        <v>7363</v>
      </c>
      <c r="C105" s="110">
        <v>11</v>
      </c>
      <c r="D105" s="128">
        <v>46154590</v>
      </c>
      <c r="E105" s="110" t="s">
        <v>578</v>
      </c>
      <c r="F105" s="110" t="s">
        <v>579</v>
      </c>
      <c r="G105" s="110" t="s">
        <v>504</v>
      </c>
      <c r="H105" s="110">
        <v>692062</v>
      </c>
      <c r="I105" s="110">
        <v>0.12889999999999999</v>
      </c>
      <c r="J105" s="110">
        <v>6.1454000000000004</v>
      </c>
      <c r="K105" s="111">
        <v>7.9700000000000004E-10</v>
      </c>
      <c r="L105" s="112">
        <v>0.53</v>
      </c>
      <c r="M105" s="85"/>
    </row>
    <row r="106" spans="1:13">
      <c r="A106" s="110">
        <v>107</v>
      </c>
      <c r="B106" s="110" t="s">
        <v>7364</v>
      </c>
      <c r="C106" s="110">
        <v>11</v>
      </c>
      <c r="D106" s="128">
        <v>76480255</v>
      </c>
      <c r="E106" s="110" t="s">
        <v>571</v>
      </c>
      <c r="F106" s="110" t="s">
        <v>572</v>
      </c>
      <c r="G106" s="110" t="s">
        <v>505</v>
      </c>
      <c r="H106" s="110">
        <v>689800</v>
      </c>
      <c r="I106" s="110">
        <v>0.2298</v>
      </c>
      <c r="J106" s="110">
        <v>5.8823999999999996</v>
      </c>
      <c r="K106" s="111">
        <v>4.0400000000000001E-9</v>
      </c>
      <c r="L106" s="112">
        <v>0.26</v>
      </c>
      <c r="M106" s="85"/>
    </row>
    <row r="107" spans="1:13">
      <c r="A107" s="110">
        <v>108</v>
      </c>
      <c r="B107" s="110" t="s">
        <v>7365</v>
      </c>
      <c r="C107" s="110">
        <v>11</v>
      </c>
      <c r="D107" s="128">
        <v>80390827</v>
      </c>
      <c r="E107" s="110" t="s">
        <v>571</v>
      </c>
      <c r="F107" s="110" t="s">
        <v>572</v>
      </c>
      <c r="G107" s="110" t="s">
        <v>7366</v>
      </c>
      <c r="H107" s="110">
        <v>678012</v>
      </c>
      <c r="I107" s="110">
        <v>8.9499999999999996E-2</v>
      </c>
      <c r="J107" s="110">
        <v>-4.0084999999999997</v>
      </c>
      <c r="K107" s="111">
        <v>6.1099999999999994E-5</v>
      </c>
      <c r="L107" s="112">
        <v>0.66</v>
      </c>
      <c r="M107" s="85"/>
    </row>
    <row r="108" spans="1:13">
      <c r="A108" s="110">
        <v>109</v>
      </c>
      <c r="B108" s="110" t="s">
        <v>7367</v>
      </c>
      <c r="C108" s="110">
        <v>11</v>
      </c>
      <c r="D108" s="128">
        <v>90485297</v>
      </c>
      <c r="E108" s="110" t="s">
        <v>578</v>
      </c>
      <c r="F108" s="110" t="s">
        <v>572</v>
      </c>
      <c r="G108" s="110" t="s">
        <v>507</v>
      </c>
      <c r="H108" s="110">
        <v>688909</v>
      </c>
      <c r="I108" s="110">
        <v>0.52810000000000001</v>
      </c>
      <c r="J108" s="110">
        <v>5.7149999999999999</v>
      </c>
      <c r="K108" s="111">
        <v>1.0999999999999999E-8</v>
      </c>
      <c r="L108" s="112">
        <v>0.15</v>
      </c>
      <c r="M108" s="85"/>
    </row>
    <row r="109" spans="1:13">
      <c r="A109" s="110">
        <v>110</v>
      </c>
      <c r="B109" s="110" t="s">
        <v>7368</v>
      </c>
      <c r="C109" s="110">
        <v>11</v>
      </c>
      <c r="D109" s="128">
        <v>95837674</v>
      </c>
      <c r="E109" s="110" t="s">
        <v>578</v>
      </c>
      <c r="F109" s="110" t="s">
        <v>571</v>
      </c>
      <c r="G109" s="110" t="s">
        <v>7202</v>
      </c>
      <c r="H109" s="110">
        <v>692363</v>
      </c>
      <c r="I109" s="110">
        <v>0.3695</v>
      </c>
      <c r="J109" s="110">
        <v>6.5784000000000002</v>
      </c>
      <c r="K109" s="111">
        <v>4.7600000000000002E-11</v>
      </c>
      <c r="L109" s="112">
        <v>0.3</v>
      </c>
      <c r="M109" s="85"/>
    </row>
    <row r="110" spans="1:13">
      <c r="A110" s="110">
        <v>111</v>
      </c>
      <c r="B110" s="110" t="s">
        <v>7369</v>
      </c>
      <c r="C110" s="110">
        <v>12</v>
      </c>
      <c r="D110" s="128">
        <v>13415288</v>
      </c>
      <c r="E110" s="110" t="s">
        <v>571</v>
      </c>
      <c r="F110" s="110" t="s">
        <v>572</v>
      </c>
      <c r="G110" s="110" t="s">
        <v>7203</v>
      </c>
      <c r="H110" s="110">
        <v>692052</v>
      </c>
      <c r="I110" s="110">
        <v>0.88639999999999997</v>
      </c>
      <c r="J110" s="110">
        <v>5.54</v>
      </c>
      <c r="K110" s="111">
        <v>3.0199999999999999E-8</v>
      </c>
      <c r="L110" s="112">
        <v>0.53</v>
      </c>
      <c r="M110" s="85"/>
    </row>
    <row r="111" spans="1:13">
      <c r="A111" s="110">
        <v>112</v>
      </c>
      <c r="B111" s="110" t="s">
        <v>7370</v>
      </c>
      <c r="C111" s="110">
        <v>12</v>
      </c>
      <c r="D111" s="128">
        <v>48509764</v>
      </c>
      <c r="E111" s="110" t="s">
        <v>578</v>
      </c>
      <c r="F111" s="110" t="s">
        <v>579</v>
      </c>
      <c r="G111" s="110" t="s">
        <v>7371</v>
      </c>
      <c r="H111" s="110">
        <v>692835</v>
      </c>
      <c r="I111" s="110">
        <v>0.30409999999999998</v>
      </c>
      <c r="J111" s="110">
        <v>-5.4424000000000001</v>
      </c>
      <c r="K111" s="111">
        <v>5.2600000000000001E-8</v>
      </c>
      <c r="L111" s="112">
        <v>0.11</v>
      </c>
      <c r="M111" s="85"/>
    </row>
    <row r="112" spans="1:13">
      <c r="A112" s="110">
        <v>113</v>
      </c>
      <c r="B112" s="110" t="s">
        <v>7372</v>
      </c>
      <c r="C112" s="110">
        <v>12</v>
      </c>
      <c r="D112" s="128">
        <v>49472965</v>
      </c>
      <c r="E112" s="110" t="s">
        <v>578</v>
      </c>
      <c r="F112" s="110" t="s">
        <v>579</v>
      </c>
      <c r="G112" s="110" t="s">
        <v>7204</v>
      </c>
      <c r="H112" s="110">
        <v>687573</v>
      </c>
      <c r="I112" s="110">
        <v>0.4325</v>
      </c>
      <c r="J112" s="110">
        <v>6.0012999999999996</v>
      </c>
      <c r="K112" s="111">
        <v>1.9599999999999998E-9</v>
      </c>
      <c r="L112" s="112">
        <v>0.34</v>
      </c>
      <c r="M112" s="85"/>
    </row>
    <row r="113" spans="1:13">
      <c r="A113" s="110">
        <v>114</v>
      </c>
      <c r="B113" s="110" t="s">
        <v>7373</v>
      </c>
      <c r="C113" s="110">
        <v>12</v>
      </c>
      <c r="D113" s="128">
        <v>56401085</v>
      </c>
      <c r="E113" s="110" t="s">
        <v>578</v>
      </c>
      <c r="F113" s="110" t="s">
        <v>579</v>
      </c>
      <c r="G113" s="110" t="s">
        <v>512</v>
      </c>
      <c r="H113" s="110">
        <v>689527</v>
      </c>
      <c r="I113" s="110">
        <v>0.58099999999999996</v>
      </c>
      <c r="J113" s="110">
        <v>-6.3779000000000003</v>
      </c>
      <c r="K113" s="111">
        <v>1.8E-10</v>
      </c>
      <c r="L113" s="112">
        <v>0.56000000000000005</v>
      </c>
      <c r="M113" s="85"/>
    </row>
    <row r="114" spans="1:13">
      <c r="A114" s="110">
        <v>115</v>
      </c>
      <c r="B114" s="110" t="s">
        <v>7374</v>
      </c>
      <c r="C114" s="110">
        <v>12</v>
      </c>
      <c r="D114" s="128">
        <v>58343710</v>
      </c>
      <c r="E114" s="110" t="s">
        <v>571</v>
      </c>
      <c r="F114" s="110" t="s">
        <v>572</v>
      </c>
      <c r="G114" s="110" t="s">
        <v>7375</v>
      </c>
      <c r="H114" s="110">
        <v>671535</v>
      </c>
      <c r="I114" s="110">
        <v>0.37909999999999999</v>
      </c>
      <c r="J114" s="110">
        <v>-5.8193999999999999</v>
      </c>
      <c r="K114" s="111">
        <v>5.8999999999999999E-9</v>
      </c>
      <c r="L114" s="112">
        <v>0.27</v>
      </c>
      <c r="M114" s="85"/>
    </row>
    <row r="115" spans="1:13">
      <c r="A115" s="110">
        <v>116</v>
      </c>
      <c r="B115" s="110" t="s">
        <v>7376</v>
      </c>
      <c r="C115" s="110">
        <v>12</v>
      </c>
      <c r="D115" s="128">
        <v>84095452</v>
      </c>
      <c r="E115" s="110" t="s">
        <v>571</v>
      </c>
      <c r="F115" s="110" t="s">
        <v>572</v>
      </c>
      <c r="G115" s="110" t="s">
        <v>7206</v>
      </c>
      <c r="H115" s="110">
        <v>691915</v>
      </c>
      <c r="I115" s="110">
        <v>0.25729999999999997</v>
      </c>
      <c r="J115" s="110">
        <v>-5.8855000000000004</v>
      </c>
      <c r="K115" s="111">
        <v>3.9700000000000001E-9</v>
      </c>
      <c r="L115" s="112">
        <v>0.15</v>
      </c>
      <c r="M115" s="85"/>
    </row>
    <row r="116" spans="1:13">
      <c r="A116" s="110">
        <v>117</v>
      </c>
      <c r="B116" s="110" t="s">
        <v>7377</v>
      </c>
      <c r="C116" s="110">
        <v>12</v>
      </c>
      <c r="D116" s="128">
        <v>89763529</v>
      </c>
      <c r="E116" s="110" t="s">
        <v>571</v>
      </c>
      <c r="F116" s="110" t="s">
        <v>572</v>
      </c>
      <c r="G116" s="110" t="s">
        <v>7207</v>
      </c>
      <c r="H116" s="110">
        <v>692562</v>
      </c>
      <c r="I116" s="110">
        <v>0.53510000000000002</v>
      </c>
      <c r="J116" s="110">
        <v>5.9194000000000004</v>
      </c>
      <c r="K116" s="111">
        <v>3.2299999999999998E-9</v>
      </c>
      <c r="L116" s="112">
        <v>0.4</v>
      </c>
      <c r="M116" s="85"/>
    </row>
    <row r="117" spans="1:13">
      <c r="A117" s="110">
        <v>118</v>
      </c>
      <c r="B117" s="110" t="s">
        <v>7378</v>
      </c>
      <c r="C117" s="110">
        <v>12</v>
      </c>
      <c r="D117" s="128">
        <v>123745809</v>
      </c>
      <c r="E117" s="110" t="s">
        <v>571</v>
      </c>
      <c r="F117" s="110" t="s">
        <v>579</v>
      </c>
      <c r="G117" s="110" t="s">
        <v>7208</v>
      </c>
      <c r="H117" s="110">
        <v>681639</v>
      </c>
      <c r="I117" s="110">
        <v>0.19620000000000001</v>
      </c>
      <c r="J117" s="110">
        <v>7.0548000000000002</v>
      </c>
      <c r="K117" s="111">
        <v>1.7300000000000001E-12</v>
      </c>
      <c r="L117" s="112">
        <v>0.11</v>
      </c>
      <c r="M117" s="85"/>
    </row>
    <row r="118" spans="1:13">
      <c r="A118" s="110">
        <v>119</v>
      </c>
      <c r="B118" s="110" t="s">
        <v>7379</v>
      </c>
      <c r="C118" s="110">
        <v>12</v>
      </c>
      <c r="D118" s="128">
        <v>130755341</v>
      </c>
      <c r="E118" s="110" t="s">
        <v>571</v>
      </c>
      <c r="F118" s="110" t="s">
        <v>572</v>
      </c>
      <c r="G118" s="110" t="s">
        <v>517</v>
      </c>
      <c r="H118" s="110">
        <v>692891</v>
      </c>
      <c r="I118" s="110">
        <v>0.41980000000000001</v>
      </c>
      <c r="J118" s="110">
        <v>-5.4790999999999999</v>
      </c>
      <c r="K118" s="111">
        <v>4.2699999999999999E-8</v>
      </c>
      <c r="L118" s="112">
        <v>0.35</v>
      </c>
      <c r="M118" s="85"/>
    </row>
    <row r="119" spans="1:13">
      <c r="A119" s="110">
        <v>120</v>
      </c>
      <c r="B119" s="110" t="s">
        <v>7380</v>
      </c>
      <c r="C119" s="110">
        <v>13</v>
      </c>
      <c r="D119" s="128">
        <v>58313302</v>
      </c>
      <c r="E119" s="110" t="s">
        <v>578</v>
      </c>
      <c r="F119" s="110" t="s">
        <v>579</v>
      </c>
      <c r="G119" s="110" t="s">
        <v>518</v>
      </c>
      <c r="H119" s="110">
        <v>692350</v>
      </c>
      <c r="I119" s="110">
        <v>0.2427</v>
      </c>
      <c r="J119" s="110">
        <v>-7.2892999999999999</v>
      </c>
      <c r="K119" s="111">
        <v>3.1199999999999998E-13</v>
      </c>
      <c r="L119" s="112">
        <v>0.08</v>
      </c>
      <c r="M119" s="85"/>
    </row>
    <row r="120" spans="1:13">
      <c r="A120" s="110">
        <v>121</v>
      </c>
      <c r="B120" s="110" t="s">
        <v>7381</v>
      </c>
      <c r="C120" s="110">
        <v>13</v>
      </c>
      <c r="D120" s="128">
        <v>74730392</v>
      </c>
      <c r="E120" s="110" t="s">
        <v>571</v>
      </c>
      <c r="F120" s="110" t="s">
        <v>572</v>
      </c>
      <c r="G120" s="110" t="s">
        <v>7382</v>
      </c>
      <c r="H120" s="110">
        <v>606996</v>
      </c>
      <c r="I120" s="110">
        <v>0.1363</v>
      </c>
      <c r="J120" s="110">
        <v>4.8623000000000003</v>
      </c>
      <c r="K120" s="111">
        <v>1.1599999999999999E-6</v>
      </c>
      <c r="L120" s="112">
        <v>0.28000000000000003</v>
      </c>
      <c r="M120" s="85"/>
    </row>
    <row r="121" spans="1:13">
      <c r="A121" s="110">
        <v>122</v>
      </c>
      <c r="B121" s="110" t="s">
        <v>7383</v>
      </c>
      <c r="C121" s="110">
        <v>13</v>
      </c>
      <c r="D121" s="128">
        <v>99100046</v>
      </c>
      <c r="E121" s="110" t="s">
        <v>571</v>
      </c>
      <c r="F121" s="110" t="s">
        <v>572</v>
      </c>
      <c r="G121" s="110" t="s">
        <v>520</v>
      </c>
      <c r="H121" s="110">
        <v>691922</v>
      </c>
      <c r="I121" s="110">
        <v>0.52729999999999999</v>
      </c>
      <c r="J121" s="110">
        <v>-6.6032000000000002</v>
      </c>
      <c r="K121" s="111">
        <v>4.0200000000000001E-11</v>
      </c>
      <c r="L121" s="112">
        <v>0.41</v>
      </c>
      <c r="M121" s="85"/>
    </row>
    <row r="122" spans="1:13">
      <c r="A122" s="110">
        <v>123</v>
      </c>
      <c r="B122" s="110" t="s">
        <v>7384</v>
      </c>
      <c r="C122" s="110">
        <v>13</v>
      </c>
      <c r="D122" s="128">
        <v>100655432</v>
      </c>
      <c r="E122" s="110" t="s">
        <v>578</v>
      </c>
      <c r="F122" s="110" t="s">
        <v>572</v>
      </c>
      <c r="G122" s="110" t="s">
        <v>7385</v>
      </c>
      <c r="H122" s="110">
        <v>688865</v>
      </c>
      <c r="I122" s="110">
        <v>0.22389999999999999</v>
      </c>
      <c r="J122" s="110">
        <v>-5.5156000000000001</v>
      </c>
      <c r="K122" s="111">
        <v>3.4800000000000001E-8</v>
      </c>
      <c r="L122" s="112">
        <v>0.24</v>
      </c>
      <c r="M122" s="85"/>
    </row>
    <row r="123" spans="1:13">
      <c r="A123" s="110">
        <v>124</v>
      </c>
      <c r="B123" s="110" t="s">
        <v>7386</v>
      </c>
      <c r="C123" s="110">
        <v>14</v>
      </c>
      <c r="D123" s="128">
        <v>23440049</v>
      </c>
      <c r="E123" s="110" t="s">
        <v>578</v>
      </c>
      <c r="F123" s="110" t="s">
        <v>579</v>
      </c>
      <c r="G123" s="110" t="s">
        <v>522</v>
      </c>
      <c r="H123" s="110">
        <v>690701</v>
      </c>
      <c r="I123" s="110">
        <v>0.39939999999999998</v>
      </c>
      <c r="J123" s="110">
        <v>-5.8055000000000003</v>
      </c>
      <c r="K123" s="111">
        <v>6.4300000000000003E-9</v>
      </c>
      <c r="L123" s="112">
        <v>0.36</v>
      </c>
      <c r="M123" s="85"/>
    </row>
    <row r="124" spans="1:13">
      <c r="A124" s="110">
        <v>125</v>
      </c>
      <c r="B124" s="110" t="s">
        <v>7387</v>
      </c>
      <c r="C124" s="110">
        <v>14</v>
      </c>
      <c r="D124" s="128">
        <v>29602943</v>
      </c>
      <c r="E124" s="110" t="s">
        <v>578</v>
      </c>
      <c r="F124" s="110" t="s">
        <v>579</v>
      </c>
      <c r="G124" s="110" t="s">
        <v>7388</v>
      </c>
      <c r="H124" s="110">
        <v>688286</v>
      </c>
      <c r="I124" s="110">
        <v>0.78849999999999998</v>
      </c>
      <c r="J124" s="110">
        <v>3.4872000000000001</v>
      </c>
      <c r="K124" s="111">
        <v>4.8799999999999999E-4</v>
      </c>
      <c r="L124" s="112">
        <v>0.6</v>
      </c>
      <c r="M124" s="85"/>
    </row>
    <row r="125" spans="1:13">
      <c r="A125" s="110">
        <v>126</v>
      </c>
      <c r="B125" s="110" t="s">
        <v>7389</v>
      </c>
      <c r="C125" s="110">
        <v>14</v>
      </c>
      <c r="D125" s="128">
        <v>33308791</v>
      </c>
      <c r="E125" s="110" t="s">
        <v>571</v>
      </c>
      <c r="F125" s="110" t="s">
        <v>579</v>
      </c>
      <c r="G125" s="110" t="s">
        <v>7390</v>
      </c>
      <c r="H125" s="110">
        <v>676980</v>
      </c>
      <c r="I125" s="110">
        <v>0.55759999999999998</v>
      </c>
      <c r="J125" s="110">
        <v>-5.5023</v>
      </c>
      <c r="K125" s="111">
        <v>3.7499999999999998E-8</v>
      </c>
      <c r="L125" s="112">
        <v>0.25</v>
      </c>
      <c r="M125" s="85"/>
    </row>
    <row r="126" spans="1:13">
      <c r="A126" s="110">
        <v>127</v>
      </c>
      <c r="B126" s="110" t="s">
        <v>7391</v>
      </c>
      <c r="C126" s="110">
        <v>14</v>
      </c>
      <c r="D126" s="128">
        <v>60985004</v>
      </c>
      <c r="E126" s="110" t="s">
        <v>571</v>
      </c>
      <c r="F126" s="110" t="s">
        <v>572</v>
      </c>
      <c r="G126" s="110" t="s">
        <v>7212</v>
      </c>
      <c r="H126" s="110">
        <v>690549</v>
      </c>
      <c r="I126" s="110">
        <v>0.67369999999999997</v>
      </c>
      <c r="J126" s="110">
        <v>-6.5319000000000003</v>
      </c>
      <c r="K126" s="111">
        <v>6.4999999999999995E-11</v>
      </c>
      <c r="L126" s="112">
        <v>0.1</v>
      </c>
      <c r="M126" s="85"/>
    </row>
    <row r="127" spans="1:13">
      <c r="A127" s="110">
        <v>128</v>
      </c>
      <c r="B127" s="110" t="s">
        <v>7392</v>
      </c>
      <c r="C127" s="110">
        <v>14</v>
      </c>
      <c r="D127" s="128">
        <v>73440864</v>
      </c>
      <c r="E127" s="110" t="s">
        <v>571</v>
      </c>
      <c r="F127" s="110" t="s">
        <v>572</v>
      </c>
      <c r="G127" s="110" t="s">
        <v>7393</v>
      </c>
      <c r="H127" s="110">
        <v>602438</v>
      </c>
      <c r="I127" s="110">
        <v>0.47870000000000001</v>
      </c>
      <c r="J127" s="110">
        <v>-6.1830999999999996</v>
      </c>
      <c r="K127" s="111">
        <v>6.29E-10</v>
      </c>
      <c r="L127" s="112">
        <v>0.36</v>
      </c>
      <c r="M127" s="85"/>
    </row>
    <row r="128" spans="1:13">
      <c r="A128" s="110">
        <v>129</v>
      </c>
      <c r="B128" s="110" t="s">
        <v>7394</v>
      </c>
      <c r="C128" s="110">
        <v>15</v>
      </c>
      <c r="D128" s="128">
        <v>78064911</v>
      </c>
      <c r="E128" s="110" t="s">
        <v>571</v>
      </c>
      <c r="F128" s="110" t="s">
        <v>572</v>
      </c>
      <c r="G128" s="110" t="s">
        <v>7395</v>
      </c>
      <c r="H128" s="110">
        <v>680478</v>
      </c>
      <c r="I128" s="110">
        <v>6.2E-2</v>
      </c>
      <c r="J128" s="110">
        <v>4.9446000000000003</v>
      </c>
      <c r="K128" s="111">
        <v>7.6300000000000004E-7</v>
      </c>
      <c r="L128" s="112">
        <v>0.44</v>
      </c>
      <c r="M128" s="85"/>
    </row>
    <row r="129" spans="1:13">
      <c r="A129" s="110">
        <v>130</v>
      </c>
      <c r="B129" s="110" t="s">
        <v>7396</v>
      </c>
      <c r="C129" s="110">
        <v>16</v>
      </c>
      <c r="D129" s="128">
        <v>28559981</v>
      </c>
      <c r="E129" s="110" t="s">
        <v>578</v>
      </c>
      <c r="F129" s="110" t="s">
        <v>579</v>
      </c>
      <c r="G129" s="110" t="s">
        <v>7214</v>
      </c>
      <c r="H129" s="110">
        <v>692356</v>
      </c>
      <c r="I129" s="110">
        <v>0.35649999999999998</v>
      </c>
      <c r="J129" s="110">
        <v>-8.7274999999999991</v>
      </c>
      <c r="K129" s="111">
        <v>2.6E-18</v>
      </c>
      <c r="L129" s="112">
        <v>0.1</v>
      </c>
      <c r="M129" s="85"/>
    </row>
    <row r="130" spans="1:13">
      <c r="A130" s="110">
        <v>131</v>
      </c>
      <c r="B130" s="110" t="s">
        <v>7397</v>
      </c>
      <c r="C130" s="110">
        <v>16</v>
      </c>
      <c r="D130" s="128">
        <v>30902907</v>
      </c>
      <c r="E130" s="110" t="s">
        <v>571</v>
      </c>
      <c r="F130" s="110" t="s">
        <v>572</v>
      </c>
      <c r="G130" s="110" t="s">
        <v>7398</v>
      </c>
      <c r="H130" s="110">
        <v>488011</v>
      </c>
      <c r="I130" s="110">
        <v>6.1999999999999998E-3</v>
      </c>
      <c r="J130" s="110">
        <v>-3.6131000000000002</v>
      </c>
      <c r="K130" s="111">
        <v>3.0299999999999999E-4</v>
      </c>
      <c r="L130" s="112">
        <v>0.32</v>
      </c>
      <c r="M130" s="85"/>
    </row>
    <row r="131" spans="1:13">
      <c r="A131" s="110">
        <v>132</v>
      </c>
      <c r="B131" s="110" t="s">
        <v>7399</v>
      </c>
      <c r="C131" s="110">
        <v>16</v>
      </c>
      <c r="D131" s="128">
        <v>49796980</v>
      </c>
      <c r="E131" s="110" t="s">
        <v>571</v>
      </c>
      <c r="F131" s="110" t="s">
        <v>572</v>
      </c>
      <c r="G131" s="110" t="s">
        <v>530</v>
      </c>
      <c r="H131" s="110">
        <v>692722</v>
      </c>
      <c r="I131" s="110">
        <v>0.61729999999999996</v>
      </c>
      <c r="J131" s="110">
        <v>-5.6224999999999996</v>
      </c>
      <c r="K131" s="111">
        <v>1.88E-8</v>
      </c>
      <c r="L131" s="112">
        <v>0.3</v>
      </c>
      <c r="M131" s="85"/>
    </row>
    <row r="132" spans="1:13">
      <c r="A132" s="110">
        <v>133</v>
      </c>
      <c r="B132" s="110" t="s">
        <v>7400</v>
      </c>
      <c r="C132" s="110">
        <v>16</v>
      </c>
      <c r="D132" s="128">
        <v>53476042</v>
      </c>
      <c r="E132" s="110" t="s">
        <v>571</v>
      </c>
      <c r="F132" s="110" t="s">
        <v>572</v>
      </c>
      <c r="G132" s="110" t="s">
        <v>531</v>
      </c>
      <c r="H132" s="110">
        <v>691545</v>
      </c>
      <c r="I132" s="110">
        <v>0.29120000000000001</v>
      </c>
      <c r="J132" s="110">
        <v>5.6479999999999997</v>
      </c>
      <c r="K132" s="111">
        <v>1.6199999999999999E-8</v>
      </c>
      <c r="L132" s="112">
        <v>0.12</v>
      </c>
      <c r="M132" s="85"/>
    </row>
    <row r="133" spans="1:13">
      <c r="A133" s="110">
        <v>134</v>
      </c>
      <c r="B133" s="110" t="s">
        <v>7401</v>
      </c>
      <c r="C133" s="110">
        <v>16</v>
      </c>
      <c r="D133" s="128">
        <v>72003732</v>
      </c>
      <c r="E133" s="110" t="s">
        <v>571</v>
      </c>
      <c r="F133" s="110" t="s">
        <v>572</v>
      </c>
      <c r="G133" s="110" t="s">
        <v>7402</v>
      </c>
      <c r="H133" s="110">
        <v>692777</v>
      </c>
      <c r="I133" s="110">
        <v>0.25719999999999998</v>
      </c>
      <c r="J133" s="110">
        <v>-3.7366999999999999</v>
      </c>
      <c r="K133" s="111">
        <v>1.8599999999999999E-4</v>
      </c>
      <c r="L133" s="112">
        <v>0.9</v>
      </c>
      <c r="M133" s="85"/>
    </row>
    <row r="134" spans="1:13">
      <c r="A134" s="110">
        <v>135</v>
      </c>
      <c r="B134" s="110" t="s">
        <v>7403</v>
      </c>
      <c r="C134" s="110">
        <v>16</v>
      </c>
      <c r="D134" s="128">
        <v>76472122</v>
      </c>
      <c r="E134" s="110" t="s">
        <v>578</v>
      </c>
      <c r="F134" s="110" t="s">
        <v>571</v>
      </c>
      <c r="G134" s="110" t="s">
        <v>533</v>
      </c>
      <c r="H134" s="110">
        <v>680760</v>
      </c>
      <c r="I134" s="110">
        <v>0.5544</v>
      </c>
      <c r="J134" s="110">
        <v>-5.6336000000000004</v>
      </c>
      <c r="K134" s="111">
        <v>1.77E-8</v>
      </c>
      <c r="L134" s="112">
        <v>0.08</v>
      </c>
      <c r="M134" s="85"/>
    </row>
    <row r="135" spans="1:13">
      <c r="A135" s="110">
        <v>136</v>
      </c>
      <c r="B135" s="110" t="s">
        <v>7404</v>
      </c>
      <c r="C135" s="110">
        <v>16</v>
      </c>
      <c r="D135" s="128">
        <v>90093075</v>
      </c>
      <c r="E135" s="110" t="s">
        <v>578</v>
      </c>
      <c r="F135" s="110" t="s">
        <v>579</v>
      </c>
      <c r="G135" s="110" t="s">
        <v>534</v>
      </c>
      <c r="H135" s="110">
        <v>684813</v>
      </c>
      <c r="I135" s="110">
        <v>7.0400000000000004E-2</v>
      </c>
      <c r="J135" s="110">
        <v>-6.8766999999999996</v>
      </c>
      <c r="K135" s="111">
        <v>6.1299999999999999E-12</v>
      </c>
      <c r="L135" s="112">
        <v>0.44</v>
      </c>
      <c r="M135" s="85"/>
    </row>
    <row r="136" spans="1:13">
      <c r="A136" s="110">
        <v>137</v>
      </c>
      <c r="B136" s="110" t="s">
        <v>7405</v>
      </c>
      <c r="C136" s="110">
        <v>17</v>
      </c>
      <c r="D136" s="128">
        <v>38287884</v>
      </c>
      <c r="E136" s="110" t="s">
        <v>571</v>
      </c>
      <c r="F136" s="110" t="s">
        <v>579</v>
      </c>
      <c r="G136" s="110" t="s">
        <v>7406</v>
      </c>
      <c r="H136" s="110">
        <v>662401</v>
      </c>
      <c r="I136" s="110">
        <v>4.2599999999999999E-2</v>
      </c>
      <c r="J136" s="110">
        <v>-4.3625999999999996</v>
      </c>
      <c r="K136" s="111">
        <v>1.2799999999999999E-5</v>
      </c>
      <c r="L136" s="112">
        <v>0.92</v>
      </c>
      <c r="M136" s="85"/>
    </row>
    <row r="137" spans="1:13">
      <c r="A137" s="110">
        <v>138</v>
      </c>
      <c r="B137" s="110" t="s">
        <v>7407</v>
      </c>
      <c r="C137" s="110">
        <v>17</v>
      </c>
      <c r="D137" s="128">
        <v>44196447</v>
      </c>
      <c r="E137" s="110" t="s">
        <v>578</v>
      </c>
      <c r="F137" s="110" t="s">
        <v>571</v>
      </c>
      <c r="G137" s="110" t="s">
        <v>1295</v>
      </c>
      <c r="H137" s="110">
        <v>633262</v>
      </c>
      <c r="I137" s="110">
        <v>0.20530000000000001</v>
      </c>
      <c r="J137" s="110">
        <v>-10.736700000000001</v>
      </c>
      <c r="K137" s="111">
        <v>6.8400000000000004E-27</v>
      </c>
      <c r="L137" s="112">
        <v>0.05</v>
      </c>
      <c r="M137" s="85"/>
    </row>
    <row r="138" spans="1:13">
      <c r="A138" s="110">
        <v>139</v>
      </c>
      <c r="B138" s="110" t="s">
        <v>7408</v>
      </c>
      <c r="C138" s="110">
        <v>17</v>
      </c>
      <c r="D138" s="128">
        <v>57045184</v>
      </c>
      <c r="E138" s="110" t="s">
        <v>571</v>
      </c>
      <c r="F138" s="110" t="s">
        <v>572</v>
      </c>
      <c r="G138" s="110" t="s">
        <v>537</v>
      </c>
      <c r="H138" s="110">
        <v>692366</v>
      </c>
      <c r="I138" s="110">
        <v>0.59660000000000002</v>
      </c>
      <c r="J138" s="110">
        <v>5.8882000000000003</v>
      </c>
      <c r="K138" s="111">
        <v>3.9099999999999999E-9</v>
      </c>
      <c r="L138" s="112">
        <v>0.12</v>
      </c>
      <c r="M138" s="85"/>
    </row>
    <row r="139" spans="1:13">
      <c r="A139" s="110">
        <v>140</v>
      </c>
      <c r="B139" s="110" t="s">
        <v>7409</v>
      </c>
      <c r="C139" s="110">
        <v>18</v>
      </c>
      <c r="D139" s="128">
        <v>5879800</v>
      </c>
      <c r="E139" s="110" t="s">
        <v>578</v>
      </c>
      <c r="F139" s="110" t="s">
        <v>571</v>
      </c>
      <c r="G139" s="110" t="s">
        <v>538</v>
      </c>
      <c r="H139" s="110">
        <v>690292</v>
      </c>
      <c r="I139" s="110">
        <v>0.45689999999999997</v>
      </c>
      <c r="J139" s="110">
        <v>5.5702999999999996</v>
      </c>
      <c r="K139" s="111">
        <v>2.5399999999999999E-8</v>
      </c>
      <c r="L139" s="112">
        <v>0.52</v>
      </c>
      <c r="M139" s="85"/>
    </row>
    <row r="140" spans="1:13">
      <c r="A140" s="110">
        <v>141</v>
      </c>
      <c r="B140" s="110" t="s">
        <v>7410</v>
      </c>
      <c r="C140" s="110">
        <v>18</v>
      </c>
      <c r="D140" s="128">
        <v>22638565</v>
      </c>
      <c r="E140" s="110" t="s">
        <v>571</v>
      </c>
      <c r="F140" s="110" t="s">
        <v>572</v>
      </c>
      <c r="G140" s="110" t="s">
        <v>539</v>
      </c>
      <c r="H140" s="110">
        <v>692646</v>
      </c>
      <c r="I140" s="110">
        <v>0.59750000000000003</v>
      </c>
      <c r="J140" s="110">
        <v>-5.6294000000000004</v>
      </c>
      <c r="K140" s="111">
        <v>1.81E-8</v>
      </c>
      <c r="L140" s="112">
        <v>0.4</v>
      </c>
      <c r="M140" s="85"/>
    </row>
    <row r="141" spans="1:13">
      <c r="A141" s="110">
        <v>142</v>
      </c>
      <c r="B141" s="110" t="s">
        <v>7411</v>
      </c>
      <c r="C141" s="110">
        <v>18</v>
      </c>
      <c r="D141" s="128">
        <v>25551961</v>
      </c>
      <c r="E141" s="110" t="s">
        <v>578</v>
      </c>
      <c r="F141" s="110" t="s">
        <v>579</v>
      </c>
      <c r="G141" s="110" t="s">
        <v>7215</v>
      </c>
      <c r="H141" s="110">
        <v>688997</v>
      </c>
      <c r="I141" s="110">
        <v>0.59250000000000003</v>
      </c>
      <c r="J141" s="110">
        <v>-6.2202999999999999</v>
      </c>
      <c r="K141" s="111">
        <v>4.9600000000000004E-10</v>
      </c>
      <c r="L141" s="112">
        <v>0.39</v>
      </c>
      <c r="M141" s="85"/>
    </row>
    <row r="142" spans="1:13">
      <c r="A142" s="110">
        <v>143</v>
      </c>
      <c r="B142" s="110" t="s">
        <v>7412</v>
      </c>
      <c r="C142" s="110">
        <v>18</v>
      </c>
      <c r="D142" s="128">
        <v>26260191</v>
      </c>
      <c r="E142" s="110" t="s">
        <v>571</v>
      </c>
      <c r="F142" s="110" t="s">
        <v>572</v>
      </c>
      <c r="G142" s="110" t="s">
        <v>7413</v>
      </c>
      <c r="H142" s="110">
        <v>689754</v>
      </c>
      <c r="I142" s="110">
        <v>0.22600000000000001</v>
      </c>
      <c r="J142" s="110">
        <v>-5.58</v>
      </c>
      <c r="K142" s="111">
        <v>2.4100000000000001E-8</v>
      </c>
      <c r="L142" s="112">
        <v>0.55000000000000004</v>
      </c>
      <c r="M142" s="85"/>
    </row>
    <row r="143" spans="1:13">
      <c r="A143" s="110">
        <v>144</v>
      </c>
      <c r="B143" s="110" t="s">
        <v>7414</v>
      </c>
      <c r="C143" s="110">
        <v>18</v>
      </c>
      <c r="D143" s="128">
        <v>31210132</v>
      </c>
      <c r="E143" s="110" t="s">
        <v>578</v>
      </c>
      <c r="F143" s="110" t="s">
        <v>579</v>
      </c>
      <c r="G143" s="110" t="s">
        <v>542</v>
      </c>
      <c r="H143" s="110">
        <v>692691</v>
      </c>
      <c r="I143" s="110">
        <v>0.55300000000000005</v>
      </c>
      <c r="J143" s="110">
        <v>6.0115999999999996</v>
      </c>
      <c r="K143" s="111">
        <v>1.8400000000000001E-9</v>
      </c>
      <c r="L143" s="112">
        <v>0.19</v>
      </c>
      <c r="M143" s="85"/>
    </row>
    <row r="144" spans="1:13">
      <c r="A144" s="110">
        <v>145</v>
      </c>
      <c r="B144" s="110" t="s">
        <v>7415</v>
      </c>
      <c r="C144" s="110">
        <v>18</v>
      </c>
      <c r="D144" s="128">
        <v>35197862</v>
      </c>
      <c r="E144" s="110" t="s">
        <v>578</v>
      </c>
      <c r="F144" s="110" t="s">
        <v>579</v>
      </c>
      <c r="G144" s="110" t="s">
        <v>543</v>
      </c>
      <c r="H144" s="110">
        <v>692585</v>
      </c>
      <c r="I144" s="110">
        <v>0.35</v>
      </c>
      <c r="J144" s="110">
        <v>-8.2585999999999995</v>
      </c>
      <c r="K144" s="111">
        <v>1.47E-16</v>
      </c>
      <c r="L144" s="112">
        <v>0.51</v>
      </c>
      <c r="M144" s="85"/>
    </row>
    <row r="145" spans="1:13">
      <c r="A145" s="110">
        <v>146</v>
      </c>
      <c r="B145" s="110" t="s">
        <v>7416</v>
      </c>
      <c r="C145" s="110">
        <v>18</v>
      </c>
      <c r="D145" s="128">
        <v>39291937</v>
      </c>
      <c r="E145" s="110" t="s">
        <v>571</v>
      </c>
      <c r="F145" s="110" t="s">
        <v>572</v>
      </c>
      <c r="G145" s="110" t="s">
        <v>544</v>
      </c>
      <c r="H145" s="110">
        <v>691733</v>
      </c>
      <c r="I145" s="110">
        <v>0.1145</v>
      </c>
      <c r="J145" s="110">
        <v>6.2354000000000003</v>
      </c>
      <c r="K145" s="111">
        <v>4.5099999999999999E-10</v>
      </c>
      <c r="L145" s="112">
        <v>0.53</v>
      </c>
      <c r="M145" s="85"/>
    </row>
    <row r="146" spans="1:13">
      <c r="A146" s="110">
        <v>147</v>
      </c>
      <c r="B146" s="110" t="s">
        <v>7417</v>
      </c>
      <c r="C146" s="110">
        <v>18</v>
      </c>
      <c r="D146" s="128">
        <v>50547541</v>
      </c>
      <c r="E146" s="110" t="s">
        <v>571</v>
      </c>
      <c r="F146" s="110" t="s">
        <v>572</v>
      </c>
      <c r="G146" s="110" t="s">
        <v>1338</v>
      </c>
      <c r="H146" s="110">
        <v>692840</v>
      </c>
      <c r="I146" s="110">
        <v>0.14549999999999999</v>
      </c>
      <c r="J146" s="110">
        <v>5.5382999999999996</v>
      </c>
      <c r="K146" s="111">
        <v>3.0600000000000003E-8</v>
      </c>
      <c r="L146" s="112">
        <v>0.44</v>
      </c>
      <c r="M146" s="85"/>
    </row>
    <row r="147" spans="1:13">
      <c r="A147" s="110">
        <v>148</v>
      </c>
      <c r="B147" s="110" t="s">
        <v>7418</v>
      </c>
      <c r="C147" s="110">
        <v>18</v>
      </c>
      <c r="D147" s="128">
        <v>52737309</v>
      </c>
      <c r="E147" s="110" t="s">
        <v>571</v>
      </c>
      <c r="F147" s="110" t="s">
        <v>572</v>
      </c>
      <c r="G147" s="110" t="s">
        <v>7419</v>
      </c>
      <c r="H147" s="110">
        <v>689523</v>
      </c>
      <c r="I147" s="110">
        <v>8.5699999999999998E-2</v>
      </c>
      <c r="J147" s="110">
        <v>8.0580999999999996</v>
      </c>
      <c r="K147" s="111">
        <v>7.7499999999999997E-16</v>
      </c>
      <c r="L147" s="112">
        <v>0.49</v>
      </c>
      <c r="M147" s="85"/>
    </row>
    <row r="148" spans="1:13">
      <c r="A148" s="110">
        <v>149</v>
      </c>
      <c r="B148" s="110" t="s">
        <v>7420</v>
      </c>
      <c r="C148" s="110">
        <v>18</v>
      </c>
      <c r="D148" s="128">
        <v>75899991</v>
      </c>
      <c r="E148" s="110" t="s">
        <v>571</v>
      </c>
      <c r="F148" s="110" t="s">
        <v>572</v>
      </c>
      <c r="G148" s="110" t="s">
        <v>7216</v>
      </c>
      <c r="H148" s="110">
        <v>691485</v>
      </c>
      <c r="I148" s="110">
        <v>0.2379</v>
      </c>
      <c r="J148" s="110">
        <v>-6.5975999999999999</v>
      </c>
      <c r="K148" s="111">
        <v>4.18E-11</v>
      </c>
      <c r="L148" s="112">
        <v>0.05</v>
      </c>
      <c r="M148" s="85"/>
    </row>
    <row r="149" spans="1:13">
      <c r="A149" s="110">
        <v>150</v>
      </c>
      <c r="B149" s="110" t="s">
        <v>7421</v>
      </c>
      <c r="C149" s="110">
        <v>19</v>
      </c>
      <c r="D149" s="128">
        <v>4965064</v>
      </c>
      <c r="E149" s="110" t="s">
        <v>578</v>
      </c>
      <c r="F149" s="110" t="s">
        <v>579</v>
      </c>
      <c r="G149" s="110" t="s">
        <v>548</v>
      </c>
      <c r="H149" s="110">
        <v>691017</v>
      </c>
      <c r="I149" s="110">
        <v>0.3251</v>
      </c>
      <c r="J149" s="110">
        <v>-5.8840000000000003</v>
      </c>
      <c r="K149" s="111">
        <v>4.0000000000000002E-9</v>
      </c>
      <c r="L149" s="112">
        <v>0.63</v>
      </c>
      <c r="M149" s="85"/>
    </row>
    <row r="150" spans="1:13">
      <c r="A150" s="110">
        <v>151</v>
      </c>
      <c r="B150" s="110" t="s">
        <v>7422</v>
      </c>
      <c r="C150" s="110">
        <v>19</v>
      </c>
      <c r="D150" s="128">
        <v>6247377</v>
      </c>
      <c r="E150" s="110" t="s">
        <v>578</v>
      </c>
      <c r="F150" s="110" t="s">
        <v>579</v>
      </c>
      <c r="G150" s="110" t="s">
        <v>7423</v>
      </c>
      <c r="H150" s="110">
        <v>680393</v>
      </c>
      <c r="I150" s="110">
        <v>0.23180000000000001</v>
      </c>
      <c r="J150" s="110">
        <v>3.8157000000000001</v>
      </c>
      <c r="K150" s="111">
        <v>1.36E-4</v>
      </c>
      <c r="L150" s="112">
        <v>0.08</v>
      </c>
      <c r="M150" s="85"/>
    </row>
    <row r="151" spans="1:13">
      <c r="A151" s="110">
        <v>152</v>
      </c>
      <c r="B151" s="110" t="s">
        <v>7424</v>
      </c>
      <c r="C151" s="110">
        <v>19</v>
      </c>
      <c r="D151" s="128">
        <v>10001150</v>
      </c>
      <c r="E151" s="110" t="s">
        <v>578</v>
      </c>
      <c r="F151" s="110" t="s">
        <v>579</v>
      </c>
      <c r="G151" s="110" t="s">
        <v>7425</v>
      </c>
      <c r="H151" s="110">
        <v>607641</v>
      </c>
      <c r="I151" s="110">
        <v>0.1129</v>
      </c>
      <c r="J151" s="110">
        <v>4.2271000000000001</v>
      </c>
      <c r="K151" s="111">
        <v>2.37E-5</v>
      </c>
      <c r="L151" s="112">
        <v>0.16</v>
      </c>
      <c r="M151" s="85"/>
    </row>
    <row r="152" spans="1:13">
      <c r="A152" s="110">
        <v>153</v>
      </c>
      <c r="B152" s="110" t="s">
        <v>7426</v>
      </c>
      <c r="C152" s="110">
        <v>19</v>
      </c>
      <c r="D152" s="128">
        <v>13176020</v>
      </c>
      <c r="E152" s="110" t="s">
        <v>571</v>
      </c>
      <c r="F152" s="110" t="s">
        <v>579</v>
      </c>
      <c r="G152" s="110" t="s">
        <v>1742</v>
      </c>
      <c r="H152" s="110">
        <v>671712</v>
      </c>
      <c r="I152" s="110">
        <v>0.10150000000000001</v>
      </c>
      <c r="J152" s="110">
        <v>-7.4085000000000001</v>
      </c>
      <c r="K152" s="111">
        <v>1.2800000000000001E-13</v>
      </c>
      <c r="L152" s="112">
        <v>0.44</v>
      </c>
      <c r="M152" s="85"/>
    </row>
    <row r="153" spans="1:13">
      <c r="A153" s="110">
        <v>154</v>
      </c>
      <c r="B153" s="110" t="s">
        <v>7427</v>
      </c>
      <c r="C153" s="110">
        <v>20</v>
      </c>
      <c r="D153" s="128">
        <v>3097562</v>
      </c>
      <c r="E153" s="110" t="s">
        <v>571</v>
      </c>
      <c r="F153" s="110" t="s">
        <v>572</v>
      </c>
      <c r="G153" s="110" t="s">
        <v>7428</v>
      </c>
      <c r="H153" s="110">
        <v>611804</v>
      </c>
      <c r="I153" s="110">
        <v>0.33460000000000001</v>
      </c>
      <c r="J153" s="110">
        <v>6.8639999999999999</v>
      </c>
      <c r="K153" s="111">
        <v>6.69E-12</v>
      </c>
      <c r="L153" s="112">
        <v>0.27</v>
      </c>
      <c r="M153" s="85"/>
    </row>
    <row r="154" spans="1:13">
      <c r="A154" s="110">
        <v>155</v>
      </c>
      <c r="B154" s="110" t="s">
        <v>7429</v>
      </c>
      <c r="C154" s="110">
        <v>20</v>
      </c>
      <c r="D154" s="128">
        <v>14696433</v>
      </c>
      <c r="E154" s="110" t="s">
        <v>578</v>
      </c>
      <c r="F154" s="110" t="s">
        <v>572</v>
      </c>
      <c r="G154" s="110" t="s">
        <v>7217</v>
      </c>
      <c r="H154" s="110">
        <v>691428</v>
      </c>
      <c r="I154" s="110">
        <v>0.69269999999999998</v>
      </c>
      <c r="J154" s="110">
        <v>5.6986999999999997</v>
      </c>
      <c r="K154" s="111">
        <v>1.2100000000000001E-8</v>
      </c>
      <c r="L154" s="112">
        <v>0.4</v>
      </c>
      <c r="M154" s="85"/>
    </row>
    <row r="155" spans="1:13">
      <c r="A155" s="110">
        <v>156</v>
      </c>
      <c r="B155" s="110" t="s">
        <v>7430</v>
      </c>
      <c r="C155" s="110">
        <v>20</v>
      </c>
      <c r="D155" s="128">
        <v>33793159</v>
      </c>
      <c r="E155" s="110" t="s">
        <v>578</v>
      </c>
      <c r="F155" s="110" t="s">
        <v>572</v>
      </c>
      <c r="G155" s="110" t="s">
        <v>554</v>
      </c>
      <c r="H155" s="110">
        <v>679080</v>
      </c>
      <c r="I155" s="110">
        <v>0.30159999999999998</v>
      </c>
      <c r="J155" s="110">
        <v>5.8090000000000002</v>
      </c>
      <c r="K155" s="111">
        <v>6.2799999999999998E-9</v>
      </c>
      <c r="L155" s="112">
        <v>0.21</v>
      </c>
      <c r="M155" s="85"/>
    </row>
    <row r="156" spans="1:13">
      <c r="A156" s="110">
        <v>157</v>
      </c>
      <c r="B156" s="110" t="s">
        <v>7431</v>
      </c>
      <c r="C156" s="110">
        <v>20</v>
      </c>
      <c r="D156" s="128">
        <v>43708906</v>
      </c>
      <c r="E156" s="110" t="s">
        <v>571</v>
      </c>
      <c r="F156" s="110" t="s">
        <v>579</v>
      </c>
      <c r="G156" s="110" t="s">
        <v>7218</v>
      </c>
      <c r="H156" s="110">
        <v>692846</v>
      </c>
      <c r="I156" s="110">
        <v>0.30009999999999998</v>
      </c>
      <c r="J156" s="110">
        <v>-5.6105999999999998</v>
      </c>
      <c r="K156" s="111">
        <v>2.0199999999999999E-8</v>
      </c>
      <c r="L156" s="112">
        <v>0.09</v>
      </c>
      <c r="M156" s="85"/>
    </row>
    <row r="157" spans="1:13">
      <c r="A157" s="110">
        <v>158</v>
      </c>
      <c r="B157" s="110" t="s">
        <v>7432</v>
      </c>
      <c r="C157" s="110">
        <v>20</v>
      </c>
      <c r="D157" s="128">
        <v>50964384</v>
      </c>
      <c r="E157" s="110" t="s">
        <v>571</v>
      </c>
      <c r="F157" s="110" t="s">
        <v>572</v>
      </c>
      <c r="G157" s="110" t="s">
        <v>556</v>
      </c>
      <c r="H157" s="110">
        <v>676879</v>
      </c>
      <c r="I157" s="110">
        <v>5.6300000000000003E-2</v>
      </c>
      <c r="J157" s="110">
        <v>-5.992</v>
      </c>
      <c r="K157" s="111">
        <v>2.0700000000000001E-9</v>
      </c>
      <c r="L157" s="112">
        <v>0.44</v>
      </c>
      <c r="M157" s="85"/>
    </row>
    <row r="158" spans="1:13">
      <c r="A158" s="110">
        <v>159</v>
      </c>
      <c r="B158" s="110" t="s">
        <v>7433</v>
      </c>
      <c r="C158" s="110">
        <v>20</v>
      </c>
      <c r="D158" s="128">
        <v>51627634</v>
      </c>
      <c r="E158" s="110" t="s">
        <v>571</v>
      </c>
      <c r="F158" s="110" t="s">
        <v>572</v>
      </c>
      <c r="G158" s="110" t="s">
        <v>7434</v>
      </c>
      <c r="H158" s="110">
        <v>608717</v>
      </c>
      <c r="I158" s="110">
        <v>0.55130000000000001</v>
      </c>
      <c r="J158" s="110">
        <v>-1.9611000000000001</v>
      </c>
      <c r="K158" s="111">
        <v>4.99E-2</v>
      </c>
      <c r="L158" s="112">
        <v>0.8</v>
      </c>
      <c r="M158" s="85"/>
    </row>
    <row r="159" spans="1:13">
      <c r="A159" s="110">
        <v>160</v>
      </c>
      <c r="B159" s="110" t="s">
        <v>7435</v>
      </c>
      <c r="C159" s="110">
        <v>20</v>
      </c>
      <c r="D159" s="128">
        <v>59825042</v>
      </c>
      <c r="E159" s="110" t="s">
        <v>578</v>
      </c>
      <c r="F159" s="110" t="s">
        <v>579</v>
      </c>
      <c r="G159" s="110" t="s">
        <v>7219</v>
      </c>
      <c r="H159" s="110">
        <v>686605</v>
      </c>
      <c r="I159" s="110">
        <v>0.63759999999999994</v>
      </c>
      <c r="J159" s="110">
        <v>7.3140999999999998</v>
      </c>
      <c r="K159" s="111">
        <v>2.5900000000000001E-13</v>
      </c>
      <c r="L159" s="112">
        <v>0.52</v>
      </c>
      <c r="M159" s="85"/>
    </row>
    <row r="160" spans="1:13">
      <c r="A160" s="110">
        <v>161</v>
      </c>
      <c r="B160" s="110" t="s">
        <v>7436</v>
      </c>
      <c r="C160" s="110">
        <v>22</v>
      </c>
      <c r="D160" s="128">
        <v>34296751</v>
      </c>
      <c r="E160" s="110" t="s">
        <v>571</v>
      </c>
      <c r="F160" s="110" t="s">
        <v>572</v>
      </c>
      <c r="G160" s="110" t="s">
        <v>7220</v>
      </c>
      <c r="H160" s="110">
        <v>688579</v>
      </c>
      <c r="I160" s="110">
        <v>0.74209999999999998</v>
      </c>
      <c r="J160" s="110">
        <v>-6.8669000000000002</v>
      </c>
      <c r="K160" s="111">
        <v>6.5600000000000003E-12</v>
      </c>
      <c r="L160" s="112">
        <v>0.36</v>
      </c>
      <c r="M160" s="85"/>
    </row>
    <row r="161" spans="1:13">
      <c r="A161" s="119">
        <v>162</v>
      </c>
      <c r="B161" s="119" t="s">
        <v>7437</v>
      </c>
      <c r="C161" s="119">
        <v>22</v>
      </c>
      <c r="D161" s="129">
        <v>50653895</v>
      </c>
      <c r="E161" s="119" t="s">
        <v>572</v>
      </c>
      <c r="F161" s="119" t="s">
        <v>579</v>
      </c>
      <c r="G161" s="119" t="s">
        <v>560</v>
      </c>
      <c r="H161" s="119">
        <v>611065</v>
      </c>
      <c r="I161" s="119">
        <v>0.61560000000000004</v>
      </c>
      <c r="J161" s="119">
        <v>-5.5438000000000001</v>
      </c>
      <c r="K161" s="120">
        <v>2.96E-8</v>
      </c>
      <c r="L161" s="121">
        <v>0.48</v>
      </c>
      <c r="M161" s="85"/>
    </row>
    <row r="162" spans="1:13">
      <c r="A162" s="85" t="s">
        <v>7438</v>
      </c>
      <c r="B162" s="85"/>
      <c r="C162" s="85"/>
      <c r="E162" s="85"/>
      <c r="F162" s="85"/>
      <c r="G162" s="85"/>
      <c r="H162" s="85"/>
      <c r="I162" s="85"/>
      <c r="J162" s="85"/>
      <c r="K162" s="85"/>
      <c r="M162" s="85"/>
    </row>
    <row r="163" spans="1:13">
      <c r="A163" s="85"/>
      <c r="B163" s="85"/>
      <c r="C163" s="85"/>
      <c r="E163" s="85"/>
      <c r="F163" s="85"/>
      <c r="G163" s="85"/>
      <c r="H163" s="85"/>
      <c r="I163" s="85"/>
      <c r="J163" s="85"/>
      <c r="K163" s="85"/>
      <c r="M163" s="85"/>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9BED-3744-4A38-83FD-C9DAA75CC715}">
  <dimension ref="A1:G371"/>
  <sheetViews>
    <sheetView workbookViewId="0">
      <selection activeCell="D28" sqref="D28"/>
    </sheetView>
  </sheetViews>
  <sheetFormatPr defaultRowHeight="15"/>
  <cols>
    <col min="1" max="1" width="21.140625" style="72" customWidth="1"/>
    <col min="2" max="2" width="13.85546875" customWidth="1"/>
    <col min="4" max="4" width="13.42578125" customWidth="1"/>
    <col min="5" max="5" width="13" customWidth="1"/>
    <col min="6" max="6" width="11.140625" customWidth="1"/>
    <col min="7" max="7" width="10.5703125" customWidth="1"/>
  </cols>
  <sheetData>
    <row r="1" spans="1:7" ht="19.5" customHeight="1">
      <c r="A1" s="136" t="s">
        <v>37</v>
      </c>
      <c r="B1" s="146"/>
      <c r="C1" s="146"/>
      <c r="D1" s="146"/>
      <c r="E1" s="146"/>
      <c r="F1" s="147"/>
      <c r="G1" s="147"/>
    </row>
    <row r="2" spans="1:7" ht="28.5" customHeight="1">
      <c r="A2" s="132" t="s">
        <v>7439</v>
      </c>
      <c r="B2" s="133" t="s">
        <v>7440</v>
      </c>
      <c r="C2" s="133" t="s">
        <v>7224</v>
      </c>
      <c r="D2" s="133" t="s">
        <v>7441</v>
      </c>
      <c r="E2" s="133" t="s">
        <v>7442</v>
      </c>
      <c r="F2" s="133" t="s">
        <v>7443</v>
      </c>
      <c r="G2" s="133" t="s">
        <v>2085</v>
      </c>
    </row>
    <row r="3" spans="1:7">
      <c r="A3" s="148" t="s">
        <v>4979</v>
      </c>
      <c r="B3" s="144" t="s">
        <v>2771</v>
      </c>
      <c r="C3" s="141">
        <v>3</v>
      </c>
      <c r="D3" s="145">
        <v>49394609</v>
      </c>
      <c r="E3" s="145">
        <v>49396033</v>
      </c>
      <c r="F3" s="141">
        <v>2</v>
      </c>
      <c r="G3" s="142">
        <v>8.6425999999999996E-35</v>
      </c>
    </row>
    <row r="4" spans="1:7">
      <c r="A4" s="148" t="s">
        <v>5539</v>
      </c>
      <c r="B4" s="144" t="s">
        <v>4435</v>
      </c>
      <c r="C4" s="141">
        <v>17</v>
      </c>
      <c r="D4" s="145">
        <v>44076616</v>
      </c>
      <c r="E4" s="145">
        <v>44077060</v>
      </c>
      <c r="F4" s="141">
        <v>1</v>
      </c>
      <c r="G4" s="142">
        <v>1.9708999999999999E-22</v>
      </c>
    </row>
    <row r="5" spans="1:7">
      <c r="A5" s="148" t="s">
        <v>4912</v>
      </c>
      <c r="B5" s="144" t="s">
        <v>2663</v>
      </c>
      <c r="C5" s="141">
        <v>2</v>
      </c>
      <c r="D5" s="145">
        <v>212240446</v>
      </c>
      <c r="E5" s="145">
        <v>213403565</v>
      </c>
      <c r="F5" s="141">
        <v>4942</v>
      </c>
      <c r="G5" s="142">
        <v>4.5863999999999999E-16</v>
      </c>
    </row>
    <row r="6" spans="1:7">
      <c r="A6" s="148" t="s">
        <v>4986</v>
      </c>
      <c r="B6" s="144" t="s">
        <v>2775</v>
      </c>
      <c r="C6" s="141">
        <v>3</v>
      </c>
      <c r="D6" s="145">
        <v>49460379</v>
      </c>
      <c r="E6" s="145">
        <v>49466759</v>
      </c>
      <c r="F6" s="141">
        <v>7</v>
      </c>
      <c r="G6" s="142">
        <v>7.2164000000000003E-16</v>
      </c>
    </row>
    <row r="7" spans="1:7">
      <c r="A7" s="148" t="s">
        <v>5016</v>
      </c>
      <c r="B7" s="144" t="s">
        <v>2793</v>
      </c>
      <c r="C7" s="141">
        <v>3</v>
      </c>
      <c r="D7" s="145">
        <v>50126341</v>
      </c>
      <c r="E7" s="145">
        <v>50156454</v>
      </c>
      <c r="F7" s="141">
        <v>38</v>
      </c>
      <c r="G7" s="142">
        <v>8.3266999999999998E-16</v>
      </c>
    </row>
    <row r="8" spans="1:7">
      <c r="A8" s="148" t="s">
        <v>5545</v>
      </c>
      <c r="B8" s="144" t="s">
        <v>4441</v>
      </c>
      <c r="C8" s="141">
        <v>17</v>
      </c>
      <c r="D8" s="145">
        <v>44668035</v>
      </c>
      <c r="E8" s="145">
        <v>44834830</v>
      </c>
      <c r="F8" s="141">
        <v>89</v>
      </c>
      <c r="G8" s="142">
        <v>2.1093999999999999E-15</v>
      </c>
    </row>
    <row r="9" spans="1:7">
      <c r="A9" s="148" t="s">
        <v>4993</v>
      </c>
      <c r="B9" s="144" t="s">
        <v>2779</v>
      </c>
      <c r="C9" s="141">
        <v>3</v>
      </c>
      <c r="D9" s="145">
        <v>49721380</v>
      </c>
      <c r="E9" s="145">
        <v>49726934</v>
      </c>
      <c r="F9" s="141">
        <v>7</v>
      </c>
      <c r="G9" s="142">
        <v>2.6644999999999998E-15</v>
      </c>
    </row>
    <row r="10" spans="1:7">
      <c r="A10" s="148" t="s">
        <v>4983</v>
      </c>
      <c r="B10" s="144" t="s">
        <v>2773</v>
      </c>
      <c r="C10" s="141">
        <v>3</v>
      </c>
      <c r="D10" s="145">
        <v>49449639</v>
      </c>
      <c r="E10" s="145">
        <v>49453908</v>
      </c>
      <c r="F10" s="141">
        <v>8</v>
      </c>
      <c r="G10" s="142">
        <v>3.1086000000000001E-15</v>
      </c>
    </row>
    <row r="11" spans="1:7">
      <c r="A11" s="148" t="s">
        <v>5003</v>
      </c>
      <c r="B11" s="144" t="s">
        <v>2786</v>
      </c>
      <c r="C11" s="141">
        <v>3</v>
      </c>
      <c r="D11" s="145">
        <v>49842640</v>
      </c>
      <c r="E11" s="145">
        <v>49851379</v>
      </c>
      <c r="F11" s="141">
        <v>12</v>
      </c>
      <c r="G11" s="142">
        <v>3.8302999999999999E-15</v>
      </c>
    </row>
    <row r="12" spans="1:7">
      <c r="A12" s="148" t="s">
        <v>5543</v>
      </c>
      <c r="B12" s="144" t="s">
        <v>4437</v>
      </c>
      <c r="C12" s="141">
        <v>17</v>
      </c>
      <c r="D12" s="145">
        <v>44352150</v>
      </c>
      <c r="E12" s="145">
        <v>44439130</v>
      </c>
      <c r="F12" s="141">
        <v>16</v>
      </c>
      <c r="G12" s="142">
        <v>4.3853999999999998E-15</v>
      </c>
    </row>
    <row r="13" spans="1:7">
      <c r="A13" s="148" t="s">
        <v>5010</v>
      </c>
      <c r="B13" s="144" t="s">
        <v>2790</v>
      </c>
      <c r="C13" s="141">
        <v>3</v>
      </c>
      <c r="D13" s="145">
        <v>49941278</v>
      </c>
      <c r="E13" s="145">
        <v>49954370</v>
      </c>
      <c r="F13" s="141">
        <v>13</v>
      </c>
      <c r="G13" s="142">
        <v>4.6073999999999999E-15</v>
      </c>
    </row>
    <row r="14" spans="1:7">
      <c r="A14" s="148" t="s">
        <v>4991</v>
      </c>
      <c r="B14" s="144" t="s">
        <v>2778</v>
      </c>
      <c r="C14" s="141">
        <v>3</v>
      </c>
      <c r="D14" s="145">
        <v>49711435</v>
      </c>
      <c r="E14" s="145">
        <v>49721396</v>
      </c>
      <c r="F14" s="141">
        <v>12</v>
      </c>
      <c r="G14" s="142">
        <v>4.9959999999999999E-15</v>
      </c>
    </row>
    <row r="15" spans="1:7">
      <c r="A15" s="148" t="s">
        <v>5533</v>
      </c>
      <c r="B15" s="144" t="s">
        <v>4432</v>
      </c>
      <c r="C15" s="141">
        <v>17</v>
      </c>
      <c r="D15" s="145">
        <v>43699267</v>
      </c>
      <c r="E15" s="145">
        <v>43913194</v>
      </c>
      <c r="F15" s="141">
        <v>1043</v>
      </c>
      <c r="G15" s="142">
        <v>6.1621999999999998E-15</v>
      </c>
    </row>
    <row r="16" spans="1:7">
      <c r="A16" s="148" t="s">
        <v>5470</v>
      </c>
      <c r="B16" s="144" t="s">
        <v>4123</v>
      </c>
      <c r="C16" s="141">
        <v>16</v>
      </c>
      <c r="D16" s="145">
        <v>28603264</v>
      </c>
      <c r="E16" s="145">
        <v>28608430</v>
      </c>
      <c r="F16" s="141">
        <v>28</v>
      </c>
      <c r="G16" s="142">
        <v>6.4947999999999998E-15</v>
      </c>
    </row>
    <row r="17" spans="1:7">
      <c r="A17" s="148" t="s">
        <v>5001</v>
      </c>
      <c r="B17" s="144" t="s">
        <v>2784</v>
      </c>
      <c r="C17" s="141">
        <v>3</v>
      </c>
      <c r="D17" s="145">
        <v>49828165</v>
      </c>
      <c r="E17" s="145">
        <v>49837268</v>
      </c>
      <c r="F17" s="141">
        <v>19</v>
      </c>
      <c r="G17" s="142">
        <v>7.7716000000000003E-15</v>
      </c>
    </row>
    <row r="18" spans="1:7">
      <c r="A18" s="148" t="s">
        <v>5535</v>
      </c>
      <c r="B18" s="144" t="s">
        <v>4433</v>
      </c>
      <c r="C18" s="141">
        <v>17</v>
      </c>
      <c r="D18" s="145">
        <v>43922256</v>
      </c>
      <c r="E18" s="145">
        <v>43924438</v>
      </c>
      <c r="F18" s="141">
        <v>19</v>
      </c>
      <c r="G18" s="142">
        <v>8.2712000000000008E-15</v>
      </c>
    </row>
    <row r="19" spans="1:7">
      <c r="A19" s="148" t="s">
        <v>5480</v>
      </c>
      <c r="B19" s="144" t="s">
        <v>4130</v>
      </c>
      <c r="C19" s="141">
        <v>16</v>
      </c>
      <c r="D19" s="145">
        <v>28857921</v>
      </c>
      <c r="E19" s="145">
        <v>28885526</v>
      </c>
      <c r="F19" s="141">
        <v>58</v>
      </c>
      <c r="G19" s="142">
        <v>1.2657E-14</v>
      </c>
    </row>
    <row r="20" spans="1:7">
      <c r="A20" s="148" t="s">
        <v>5476</v>
      </c>
      <c r="B20" s="144" t="s">
        <v>4128</v>
      </c>
      <c r="C20" s="141">
        <v>16</v>
      </c>
      <c r="D20" s="145">
        <v>28834356</v>
      </c>
      <c r="E20" s="145">
        <v>28848558</v>
      </c>
      <c r="F20" s="141">
        <v>34</v>
      </c>
      <c r="G20" s="142">
        <v>1.3489E-14</v>
      </c>
    </row>
    <row r="21" spans="1:7">
      <c r="A21" s="148" t="s">
        <v>4995</v>
      </c>
      <c r="B21" s="144" t="s">
        <v>2780</v>
      </c>
      <c r="C21" s="141">
        <v>3</v>
      </c>
      <c r="D21" s="145">
        <v>49726932</v>
      </c>
      <c r="E21" s="145">
        <v>49758962</v>
      </c>
      <c r="F21" s="141">
        <v>60</v>
      </c>
      <c r="G21" s="142">
        <v>1.4211E-14</v>
      </c>
    </row>
    <row r="22" spans="1:7">
      <c r="A22" s="148" t="s">
        <v>5468</v>
      </c>
      <c r="B22" s="144" t="s">
        <v>4122</v>
      </c>
      <c r="C22" s="141">
        <v>16</v>
      </c>
      <c r="D22" s="145">
        <v>28565236</v>
      </c>
      <c r="E22" s="145">
        <v>28603111</v>
      </c>
      <c r="F22" s="141">
        <v>114</v>
      </c>
      <c r="G22" s="142">
        <v>1.6043E-14</v>
      </c>
    </row>
    <row r="23" spans="1:7">
      <c r="A23" s="148" t="s">
        <v>5541</v>
      </c>
      <c r="B23" s="144" t="s">
        <v>4436</v>
      </c>
      <c r="C23" s="141">
        <v>17</v>
      </c>
      <c r="D23" s="145">
        <v>44107282</v>
      </c>
      <c r="E23" s="145">
        <v>44302733</v>
      </c>
      <c r="F23" s="141">
        <v>573</v>
      </c>
      <c r="G23" s="142">
        <v>2.246E-14</v>
      </c>
    </row>
    <row r="24" spans="1:7">
      <c r="A24" s="148" t="s">
        <v>4981</v>
      </c>
      <c r="B24" s="144" t="s">
        <v>2772</v>
      </c>
      <c r="C24" s="141">
        <v>3</v>
      </c>
      <c r="D24" s="145">
        <v>49396578</v>
      </c>
      <c r="E24" s="145">
        <v>49450431</v>
      </c>
      <c r="F24" s="141">
        <v>105</v>
      </c>
      <c r="G24" s="142">
        <v>2.4092000000000001E-14</v>
      </c>
    </row>
    <row r="25" spans="1:7">
      <c r="A25" s="148" t="s">
        <v>5484</v>
      </c>
      <c r="B25" s="144" t="s">
        <v>4133</v>
      </c>
      <c r="C25" s="141">
        <v>16</v>
      </c>
      <c r="D25" s="145">
        <v>28915742</v>
      </c>
      <c r="E25" s="145">
        <v>28947847</v>
      </c>
      <c r="F25" s="141">
        <v>52</v>
      </c>
      <c r="G25" s="142">
        <v>2.5424E-14</v>
      </c>
    </row>
    <row r="26" spans="1:7">
      <c r="A26" s="148" t="s">
        <v>5462</v>
      </c>
      <c r="B26" s="144" t="s">
        <v>4118</v>
      </c>
      <c r="C26" s="141">
        <v>16</v>
      </c>
      <c r="D26" s="145">
        <v>28477983</v>
      </c>
      <c r="E26" s="145">
        <v>28506896</v>
      </c>
      <c r="F26" s="141">
        <v>36</v>
      </c>
      <c r="G26" s="142">
        <v>3.4361000000000001E-14</v>
      </c>
    </row>
    <row r="27" spans="1:7">
      <c r="A27" s="148" t="s">
        <v>4988</v>
      </c>
      <c r="B27" s="144" t="s">
        <v>2776</v>
      </c>
      <c r="C27" s="141">
        <v>3</v>
      </c>
      <c r="D27" s="145">
        <v>49506146</v>
      </c>
      <c r="E27" s="145">
        <v>49573048</v>
      </c>
      <c r="F27" s="141">
        <v>125</v>
      </c>
      <c r="G27" s="142">
        <v>4.1356000000000001E-14</v>
      </c>
    </row>
    <row r="28" spans="1:7">
      <c r="A28" s="148" t="s">
        <v>5466</v>
      </c>
      <c r="B28" s="144" t="s">
        <v>4120</v>
      </c>
      <c r="C28" s="141">
        <v>16</v>
      </c>
      <c r="D28" s="145">
        <v>28510683</v>
      </c>
      <c r="E28" s="145">
        <v>28523372</v>
      </c>
      <c r="F28" s="141">
        <v>24</v>
      </c>
      <c r="G28" s="142">
        <v>4.4187000000000003E-14</v>
      </c>
    </row>
    <row r="29" spans="1:7">
      <c r="A29" s="148" t="s">
        <v>5460</v>
      </c>
      <c r="B29" s="144" t="s">
        <v>4118</v>
      </c>
      <c r="C29" s="141">
        <v>16</v>
      </c>
      <c r="D29" s="145">
        <v>28477974</v>
      </c>
      <c r="E29" s="145">
        <v>28503333</v>
      </c>
      <c r="F29" s="141">
        <v>30</v>
      </c>
      <c r="G29" s="142">
        <v>5.2569E-14</v>
      </c>
    </row>
    <row r="30" spans="1:7">
      <c r="A30" s="148" t="s">
        <v>5574</v>
      </c>
      <c r="B30" s="144" t="s">
        <v>4545</v>
      </c>
      <c r="C30" s="141">
        <v>18</v>
      </c>
      <c r="D30" s="145">
        <v>49866542</v>
      </c>
      <c r="E30" s="145">
        <v>51057784</v>
      </c>
      <c r="F30" s="141">
        <v>5202</v>
      </c>
      <c r="G30" s="142">
        <v>5.4644E-14</v>
      </c>
    </row>
    <row r="31" spans="1:7">
      <c r="A31" s="148" t="s">
        <v>4977</v>
      </c>
      <c r="B31" s="144" t="s">
        <v>2770</v>
      </c>
      <c r="C31" s="141">
        <v>3</v>
      </c>
      <c r="D31" s="145">
        <v>49315264</v>
      </c>
      <c r="E31" s="145">
        <v>49378145</v>
      </c>
      <c r="F31" s="141">
        <v>99</v>
      </c>
      <c r="G31" s="142">
        <v>5.5733000000000002E-14</v>
      </c>
    </row>
    <row r="32" spans="1:7">
      <c r="A32" s="148" t="s">
        <v>4965</v>
      </c>
      <c r="B32" s="144" t="s">
        <v>2763</v>
      </c>
      <c r="C32" s="141">
        <v>3</v>
      </c>
      <c r="D32" s="145">
        <v>49158547</v>
      </c>
      <c r="E32" s="145">
        <v>49170551</v>
      </c>
      <c r="F32" s="141">
        <v>19</v>
      </c>
      <c r="G32" s="142">
        <v>5.7399000000000004E-14</v>
      </c>
    </row>
    <row r="33" spans="1:7">
      <c r="A33" s="148" t="s">
        <v>5334</v>
      </c>
      <c r="B33" s="144" t="s">
        <v>3668</v>
      </c>
      <c r="C33" s="141">
        <v>11</v>
      </c>
      <c r="D33" s="145">
        <v>12695969</v>
      </c>
      <c r="E33" s="145">
        <v>12966298</v>
      </c>
      <c r="F33" s="141">
        <v>611</v>
      </c>
      <c r="G33" s="142">
        <v>8.2897999999999999E-14</v>
      </c>
    </row>
    <row r="34" spans="1:7">
      <c r="A34" s="148" t="s">
        <v>5472</v>
      </c>
      <c r="B34" s="144" t="s">
        <v>4124</v>
      </c>
      <c r="C34" s="141">
        <v>16</v>
      </c>
      <c r="D34" s="145">
        <v>28616903</v>
      </c>
      <c r="E34" s="145">
        <v>28634946</v>
      </c>
      <c r="F34" s="141">
        <v>59</v>
      </c>
      <c r="G34" s="142">
        <v>1.1197E-13</v>
      </c>
    </row>
    <row r="35" spans="1:7">
      <c r="A35" s="148" t="s">
        <v>5537</v>
      </c>
      <c r="B35" s="144" t="s">
        <v>4434</v>
      </c>
      <c r="C35" s="141">
        <v>17</v>
      </c>
      <c r="D35" s="145">
        <v>43971748</v>
      </c>
      <c r="E35" s="145">
        <v>44105700</v>
      </c>
      <c r="F35" s="141">
        <v>734</v>
      </c>
      <c r="G35" s="142">
        <v>1.1560000000000001E-13</v>
      </c>
    </row>
    <row r="36" spans="1:7">
      <c r="A36" s="148" t="s">
        <v>4897</v>
      </c>
      <c r="B36" s="144" t="s">
        <v>2559</v>
      </c>
      <c r="C36" s="141">
        <v>2</v>
      </c>
      <c r="D36" s="145">
        <v>100889753</v>
      </c>
      <c r="E36" s="145">
        <v>100939195</v>
      </c>
      <c r="F36" s="141">
        <v>216</v>
      </c>
      <c r="G36" s="142">
        <v>1.2733999999999999E-13</v>
      </c>
    </row>
    <row r="37" spans="1:7">
      <c r="A37" s="148" t="s">
        <v>5478</v>
      </c>
      <c r="B37" s="144" t="s">
        <v>4129</v>
      </c>
      <c r="C37" s="141">
        <v>16</v>
      </c>
      <c r="D37" s="145">
        <v>28853732</v>
      </c>
      <c r="E37" s="145">
        <v>28857729</v>
      </c>
      <c r="F37" s="141">
        <v>8</v>
      </c>
      <c r="G37" s="142">
        <v>1.7769E-13</v>
      </c>
    </row>
    <row r="38" spans="1:7">
      <c r="A38" s="148" t="s">
        <v>5037</v>
      </c>
      <c r="B38" s="144" t="s">
        <v>2835</v>
      </c>
      <c r="C38" s="141">
        <v>3</v>
      </c>
      <c r="D38" s="145">
        <v>85008132</v>
      </c>
      <c r="E38" s="145">
        <v>86123579</v>
      </c>
      <c r="F38" s="141">
        <v>3516</v>
      </c>
      <c r="G38" s="142">
        <v>3.8962999999999998E-13</v>
      </c>
    </row>
    <row r="39" spans="1:7">
      <c r="A39" s="148" t="s">
        <v>5080</v>
      </c>
      <c r="B39" s="144" t="s">
        <v>2966</v>
      </c>
      <c r="C39" s="141">
        <v>5</v>
      </c>
      <c r="D39" s="145">
        <v>60047618</v>
      </c>
      <c r="E39" s="145">
        <v>60140216</v>
      </c>
      <c r="F39" s="141">
        <v>291</v>
      </c>
      <c r="G39" s="142">
        <v>6.0747999999999995E-13</v>
      </c>
    </row>
    <row r="40" spans="1:7">
      <c r="A40" s="148" t="s">
        <v>5084</v>
      </c>
      <c r="B40" s="144" t="s">
        <v>2968</v>
      </c>
      <c r="C40" s="141">
        <v>5</v>
      </c>
      <c r="D40" s="145">
        <v>60240956</v>
      </c>
      <c r="E40" s="145">
        <v>60448853</v>
      </c>
      <c r="F40" s="141">
        <v>535</v>
      </c>
      <c r="G40" s="142">
        <v>7.1283E-13</v>
      </c>
    </row>
    <row r="41" spans="1:7">
      <c r="A41" s="148" t="s">
        <v>4951</v>
      </c>
      <c r="B41" s="144" t="s">
        <v>2747</v>
      </c>
      <c r="C41" s="141">
        <v>3</v>
      </c>
      <c r="D41" s="145">
        <v>48663156</v>
      </c>
      <c r="E41" s="145">
        <v>48672926</v>
      </c>
      <c r="F41" s="141">
        <v>18</v>
      </c>
      <c r="G41" s="142">
        <v>8.3183E-13</v>
      </c>
    </row>
    <row r="42" spans="1:7">
      <c r="A42" s="148" t="s">
        <v>5059</v>
      </c>
      <c r="B42" s="144" t="s">
        <v>2932</v>
      </c>
      <c r="C42" s="141">
        <v>4</v>
      </c>
      <c r="D42" s="145">
        <v>106067032</v>
      </c>
      <c r="E42" s="145">
        <v>106200973</v>
      </c>
      <c r="F42" s="141">
        <v>326</v>
      </c>
      <c r="G42" s="142">
        <v>8.3510000000000005E-13</v>
      </c>
    </row>
    <row r="43" spans="1:7">
      <c r="A43" s="148" t="s">
        <v>5022</v>
      </c>
      <c r="B43" s="144" t="s">
        <v>2810</v>
      </c>
      <c r="C43" s="141">
        <v>3</v>
      </c>
      <c r="D43" s="145">
        <v>50400233</v>
      </c>
      <c r="E43" s="145">
        <v>50541675</v>
      </c>
      <c r="F43" s="141">
        <v>282</v>
      </c>
      <c r="G43" s="142">
        <v>8.6759000000000004E-13</v>
      </c>
    </row>
    <row r="44" spans="1:7">
      <c r="A44" s="148" t="s">
        <v>5061</v>
      </c>
      <c r="B44" s="144" t="s">
        <v>2933</v>
      </c>
      <c r="C44" s="141">
        <v>4</v>
      </c>
      <c r="D44" s="145">
        <v>106290234</v>
      </c>
      <c r="E44" s="145">
        <v>106395238</v>
      </c>
      <c r="F44" s="141">
        <v>445</v>
      </c>
      <c r="G44" s="142">
        <v>8.8157999999999997E-13</v>
      </c>
    </row>
    <row r="45" spans="1:7">
      <c r="A45" s="148" t="s">
        <v>4910</v>
      </c>
      <c r="B45" s="144" t="s">
        <v>2644</v>
      </c>
      <c r="C45" s="141">
        <v>2</v>
      </c>
      <c r="D45" s="145">
        <v>203241659</v>
      </c>
      <c r="E45" s="145">
        <v>203432474</v>
      </c>
      <c r="F45" s="141">
        <v>400</v>
      </c>
      <c r="G45" s="142">
        <v>9.0066000000000002E-13</v>
      </c>
    </row>
    <row r="46" spans="1:7">
      <c r="A46" s="148" t="s">
        <v>5521</v>
      </c>
      <c r="B46" s="144" t="s">
        <v>5522</v>
      </c>
      <c r="C46" s="141">
        <v>16</v>
      </c>
      <c r="D46" s="145">
        <v>82660408</v>
      </c>
      <c r="E46" s="145">
        <v>83830204</v>
      </c>
      <c r="F46" s="141">
        <v>7556</v>
      </c>
      <c r="G46" s="142">
        <v>1.1272000000000001E-12</v>
      </c>
    </row>
    <row r="47" spans="1:7">
      <c r="A47" s="148" t="s">
        <v>5282</v>
      </c>
      <c r="B47" s="144" t="s">
        <v>3527</v>
      </c>
      <c r="C47" s="141">
        <v>9</v>
      </c>
      <c r="D47" s="145">
        <v>99212483</v>
      </c>
      <c r="E47" s="145">
        <v>99253618</v>
      </c>
      <c r="F47" s="141">
        <v>94</v>
      </c>
      <c r="G47" s="142">
        <v>1.4015E-12</v>
      </c>
    </row>
    <row r="48" spans="1:7">
      <c r="A48" s="148" t="s">
        <v>5464</v>
      </c>
      <c r="B48" s="144" t="s">
        <v>4119</v>
      </c>
      <c r="C48" s="141">
        <v>16</v>
      </c>
      <c r="D48" s="145">
        <v>28505970</v>
      </c>
      <c r="E48" s="145">
        <v>28510291</v>
      </c>
      <c r="F48" s="141">
        <v>10</v>
      </c>
      <c r="G48" s="142">
        <v>1.4594E-12</v>
      </c>
    </row>
    <row r="49" spans="1:7">
      <c r="A49" s="148" t="s">
        <v>4975</v>
      </c>
      <c r="B49" s="144" t="s">
        <v>2769</v>
      </c>
      <c r="C49" s="141">
        <v>3</v>
      </c>
      <c r="D49" s="145">
        <v>49306035</v>
      </c>
      <c r="E49" s="145">
        <v>49315342</v>
      </c>
      <c r="F49" s="141">
        <v>14</v>
      </c>
      <c r="G49" s="142">
        <v>1.8332999999999999E-12</v>
      </c>
    </row>
    <row r="50" spans="1:7">
      <c r="A50" s="148" t="s">
        <v>5256</v>
      </c>
      <c r="B50" s="144" t="s">
        <v>3381</v>
      </c>
      <c r="C50" s="141">
        <v>7</v>
      </c>
      <c r="D50" s="145">
        <v>132937829</v>
      </c>
      <c r="E50" s="145">
        <v>133751342</v>
      </c>
      <c r="F50" s="141">
        <v>1669</v>
      </c>
      <c r="G50" s="142">
        <v>2.0021000000000001E-12</v>
      </c>
    </row>
    <row r="51" spans="1:7">
      <c r="A51" s="148" t="s">
        <v>5082</v>
      </c>
      <c r="B51" s="144" t="s">
        <v>2967</v>
      </c>
      <c r="C51" s="141">
        <v>5</v>
      </c>
      <c r="D51" s="145">
        <v>60169658</v>
      </c>
      <c r="E51" s="145">
        <v>60240900</v>
      </c>
      <c r="F51" s="141">
        <v>187</v>
      </c>
      <c r="G51" s="142">
        <v>2.7431999999999999E-12</v>
      </c>
    </row>
    <row r="52" spans="1:7">
      <c r="A52" s="148" t="s">
        <v>5308</v>
      </c>
      <c r="B52" s="144" t="s">
        <v>3604</v>
      </c>
      <c r="C52" s="141">
        <v>10</v>
      </c>
      <c r="D52" s="145">
        <v>103585731</v>
      </c>
      <c r="E52" s="145">
        <v>103603677</v>
      </c>
      <c r="F52" s="141">
        <v>34</v>
      </c>
      <c r="G52" s="142">
        <v>3.4447000000000001E-12</v>
      </c>
    </row>
    <row r="53" spans="1:7">
      <c r="A53" s="148" t="s">
        <v>5318</v>
      </c>
      <c r="B53" s="144" t="s">
        <v>3614</v>
      </c>
      <c r="C53" s="141">
        <v>10</v>
      </c>
      <c r="D53" s="145">
        <v>104162376</v>
      </c>
      <c r="E53" s="145">
        <v>104181296</v>
      </c>
      <c r="F53" s="141">
        <v>25</v>
      </c>
      <c r="G53" s="142">
        <v>3.5892000000000001E-12</v>
      </c>
    </row>
    <row r="54" spans="1:7">
      <c r="A54" s="148" t="s">
        <v>5482</v>
      </c>
      <c r="B54" s="144" t="s">
        <v>4131</v>
      </c>
      <c r="C54" s="141">
        <v>16</v>
      </c>
      <c r="D54" s="145">
        <v>28889726</v>
      </c>
      <c r="E54" s="145">
        <v>28915830</v>
      </c>
      <c r="F54" s="141">
        <v>40</v>
      </c>
      <c r="G54" s="142">
        <v>3.6685000000000004E-12</v>
      </c>
    </row>
    <row r="55" spans="1:7">
      <c r="A55" s="148" t="s">
        <v>5314</v>
      </c>
      <c r="B55" s="144" t="s">
        <v>3612</v>
      </c>
      <c r="C55" s="141">
        <v>10</v>
      </c>
      <c r="D55" s="145">
        <v>104005289</v>
      </c>
      <c r="E55" s="145">
        <v>104142656</v>
      </c>
      <c r="F55" s="141">
        <v>225</v>
      </c>
      <c r="G55" s="142">
        <v>3.9460999999999999E-12</v>
      </c>
    </row>
    <row r="56" spans="1:7">
      <c r="A56" s="148" t="s">
        <v>5284</v>
      </c>
      <c r="B56" s="144" t="s">
        <v>3528</v>
      </c>
      <c r="C56" s="141">
        <v>9</v>
      </c>
      <c r="D56" s="145">
        <v>99252523</v>
      </c>
      <c r="E56" s="145">
        <v>99382112</v>
      </c>
      <c r="F56" s="141">
        <v>169</v>
      </c>
      <c r="G56" s="142">
        <v>3.9661999999999998E-12</v>
      </c>
    </row>
    <row r="57" spans="1:7">
      <c r="A57" s="148" t="s">
        <v>5014</v>
      </c>
      <c r="B57" s="144" t="s">
        <v>2792</v>
      </c>
      <c r="C57" s="141">
        <v>3</v>
      </c>
      <c r="D57" s="145">
        <v>49977440</v>
      </c>
      <c r="E57" s="145">
        <v>50137478</v>
      </c>
      <c r="F57" s="141">
        <v>307</v>
      </c>
      <c r="G57" s="142">
        <v>4.1650000000000001E-12</v>
      </c>
    </row>
    <row r="58" spans="1:7">
      <c r="A58" s="148" t="s">
        <v>5299</v>
      </c>
      <c r="B58" s="144" t="s">
        <v>3577</v>
      </c>
      <c r="C58" s="141">
        <v>10</v>
      </c>
      <c r="D58" s="145">
        <v>67672276</v>
      </c>
      <c r="E58" s="145">
        <v>69455927</v>
      </c>
      <c r="F58" s="141">
        <v>7312</v>
      </c>
      <c r="G58" s="142">
        <v>6.185E-12</v>
      </c>
    </row>
    <row r="59" spans="1:7">
      <c r="A59" s="148" t="s">
        <v>5312</v>
      </c>
      <c r="B59" s="144" t="s">
        <v>3611</v>
      </c>
      <c r="C59" s="141">
        <v>10</v>
      </c>
      <c r="D59" s="145">
        <v>103989943</v>
      </c>
      <c r="E59" s="145">
        <v>104001231</v>
      </c>
      <c r="F59" s="141">
        <v>20</v>
      </c>
      <c r="G59" s="142">
        <v>6.6998999999999998E-12</v>
      </c>
    </row>
    <row r="60" spans="1:7">
      <c r="A60" s="148" t="s">
        <v>5395</v>
      </c>
      <c r="B60" s="144" t="s">
        <v>3951</v>
      </c>
      <c r="C60" s="141">
        <v>12</v>
      </c>
      <c r="D60" s="145">
        <v>123745528</v>
      </c>
      <c r="E60" s="145">
        <v>123756881</v>
      </c>
      <c r="F60" s="141">
        <v>29</v>
      </c>
      <c r="G60" s="142">
        <v>6.9368000000000001E-12</v>
      </c>
    </row>
    <row r="61" spans="1:7">
      <c r="A61" s="148" t="s">
        <v>4837</v>
      </c>
      <c r="B61" s="144" t="s">
        <v>2383</v>
      </c>
      <c r="C61" s="141">
        <v>1</v>
      </c>
      <c r="D61" s="145">
        <v>43990858</v>
      </c>
      <c r="E61" s="145">
        <v>44089343</v>
      </c>
      <c r="F61" s="141">
        <v>301</v>
      </c>
      <c r="G61" s="142">
        <v>7.3958000000000005E-12</v>
      </c>
    </row>
    <row r="62" spans="1:7">
      <c r="A62" s="148" t="s">
        <v>5024</v>
      </c>
      <c r="B62" s="144" t="s">
        <v>2811</v>
      </c>
      <c r="C62" s="141">
        <v>3</v>
      </c>
      <c r="D62" s="145">
        <v>50595462</v>
      </c>
      <c r="E62" s="145">
        <v>50608458</v>
      </c>
      <c r="F62" s="141">
        <v>20</v>
      </c>
      <c r="G62" s="142">
        <v>7.6360999999999997E-12</v>
      </c>
    </row>
    <row r="63" spans="1:7">
      <c r="A63" s="148" t="s">
        <v>4953</v>
      </c>
      <c r="B63" s="144" t="s">
        <v>2748</v>
      </c>
      <c r="C63" s="141">
        <v>3</v>
      </c>
      <c r="D63" s="145">
        <v>48673902</v>
      </c>
      <c r="E63" s="145">
        <v>48700348</v>
      </c>
      <c r="F63" s="141">
        <v>34</v>
      </c>
      <c r="G63" s="142">
        <v>9.8660999999999997E-12</v>
      </c>
    </row>
    <row r="64" spans="1:7">
      <c r="A64" s="148" t="s">
        <v>4876</v>
      </c>
      <c r="B64" s="144" t="s">
        <v>2480</v>
      </c>
      <c r="C64" s="141">
        <v>1</v>
      </c>
      <c r="D64" s="145">
        <v>243419320</v>
      </c>
      <c r="E64" s="145">
        <v>243663394</v>
      </c>
      <c r="F64" s="141">
        <v>516</v>
      </c>
      <c r="G64" s="142">
        <v>1.0102999999999999E-11</v>
      </c>
    </row>
    <row r="65" spans="1:7">
      <c r="A65" s="148" t="s">
        <v>5026</v>
      </c>
      <c r="B65" s="144" t="s">
        <v>2812</v>
      </c>
      <c r="C65" s="141">
        <v>3</v>
      </c>
      <c r="D65" s="145">
        <v>50606583</v>
      </c>
      <c r="E65" s="145">
        <v>50622366</v>
      </c>
      <c r="F65" s="141">
        <v>22</v>
      </c>
      <c r="G65" s="142">
        <v>1.4898999999999999E-11</v>
      </c>
    </row>
    <row r="66" spans="1:7">
      <c r="A66" s="148" t="s">
        <v>4997</v>
      </c>
      <c r="B66" s="144" t="s">
        <v>2781</v>
      </c>
      <c r="C66" s="141">
        <v>3</v>
      </c>
      <c r="D66" s="145">
        <v>49754267</v>
      </c>
      <c r="E66" s="145">
        <v>49761349</v>
      </c>
      <c r="F66" s="141">
        <v>6</v>
      </c>
      <c r="G66" s="142">
        <v>1.7570999999999999E-11</v>
      </c>
    </row>
    <row r="67" spans="1:7">
      <c r="A67" s="148" t="s">
        <v>4999</v>
      </c>
      <c r="B67" s="144" t="s">
        <v>2782</v>
      </c>
      <c r="C67" s="141">
        <v>3</v>
      </c>
      <c r="D67" s="145">
        <v>49754277</v>
      </c>
      <c r="E67" s="145">
        <v>49761384</v>
      </c>
      <c r="F67" s="141">
        <v>6</v>
      </c>
      <c r="G67" s="142">
        <v>1.7570999999999999E-11</v>
      </c>
    </row>
    <row r="68" spans="1:7">
      <c r="A68" s="148" t="s">
        <v>4967</v>
      </c>
      <c r="B68" s="144" t="s">
        <v>2765</v>
      </c>
      <c r="C68" s="141">
        <v>3</v>
      </c>
      <c r="D68" s="145">
        <v>49209044</v>
      </c>
      <c r="E68" s="145">
        <v>49213917</v>
      </c>
      <c r="F68" s="141">
        <v>11</v>
      </c>
      <c r="G68" s="142">
        <v>2.0900999999999999E-11</v>
      </c>
    </row>
    <row r="69" spans="1:7">
      <c r="A69" s="148" t="s">
        <v>4969</v>
      </c>
      <c r="B69" s="144" t="s">
        <v>2766</v>
      </c>
      <c r="C69" s="141">
        <v>3</v>
      </c>
      <c r="D69" s="145">
        <v>49215065</v>
      </c>
      <c r="E69" s="145">
        <v>49229291</v>
      </c>
      <c r="F69" s="141">
        <v>25</v>
      </c>
      <c r="G69" s="142">
        <v>2.1268E-11</v>
      </c>
    </row>
    <row r="70" spans="1:7">
      <c r="A70" s="148" t="s">
        <v>5202</v>
      </c>
      <c r="B70" s="144" t="s">
        <v>3250</v>
      </c>
      <c r="C70" s="141">
        <v>7</v>
      </c>
      <c r="D70" s="145">
        <v>8008425</v>
      </c>
      <c r="E70" s="145">
        <v>8133902</v>
      </c>
      <c r="F70" s="141">
        <v>478</v>
      </c>
      <c r="G70" s="142">
        <v>2.9768E-11</v>
      </c>
    </row>
    <row r="71" spans="1:7">
      <c r="A71" s="148" t="s">
        <v>4841</v>
      </c>
      <c r="B71" s="144" t="s">
        <v>2385</v>
      </c>
      <c r="C71" s="141">
        <v>1</v>
      </c>
      <c r="D71" s="145">
        <v>44171495</v>
      </c>
      <c r="E71" s="145">
        <v>44396831</v>
      </c>
      <c r="F71" s="141">
        <v>595</v>
      </c>
      <c r="G71" s="142">
        <v>3.095E-11</v>
      </c>
    </row>
    <row r="72" spans="1:7">
      <c r="A72" s="148" t="s">
        <v>5030</v>
      </c>
      <c r="B72" s="144" t="s">
        <v>2815</v>
      </c>
      <c r="C72" s="141">
        <v>3</v>
      </c>
      <c r="D72" s="145">
        <v>50712672</v>
      </c>
      <c r="E72" s="145">
        <v>51421629</v>
      </c>
      <c r="F72" s="141">
        <v>1394</v>
      </c>
      <c r="G72" s="142">
        <v>3.3955000000000001E-11</v>
      </c>
    </row>
    <row r="73" spans="1:7">
      <c r="A73" s="148" t="s">
        <v>5028</v>
      </c>
      <c r="B73" s="144" t="s">
        <v>2814</v>
      </c>
      <c r="C73" s="141">
        <v>3</v>
      </c>
      <c r="D73" s="145">
        <v>50648951</v>
      </c>
      <c r="E73" s="145">
        <v>50686720</v>
      </c>
      <c r="F73" s="141">
        <v>70</v>
      </c>
      <c r="G73" s="142">
        <v>4.2928000000000003E-11</v>
      </c>
    </row>
    <row r="74" spans="1:7">
      <c r="A74" s="148" t="s">
        <v>5249</v>
      </c>
      <c r="B74" s="144" t="s">
        <v>3361</v>
      </c>
      <c r="C74" s="141">
        <v>7</v>
      </c>
      <c r="D74" s="145">
        <v>104751151</v>
      </c>
      <c r="E74" s="145">
        <v>105039755</v>
      </c>
      <c r="F74" s="141">
        <v>684</v>
      </c>
      <c r="G74" s="142">
        <v>4.3318000000000001E-11</v>
      </c>
    </row>
    <row r="75" spans="1:7">
      <c r="A75" s="148" t="s">
        <v>4955</v>
      </c>
      <c r="B75" s="144" t="s">
        <v>2749</v>
      </c>
      <c r="C75" s="141">
        <v>3</v>
      </c>
      <c r="D75" s="145">
        <v>48701364</v>
      </c>
      <c r="E75" s="145">
        <v>48723797</v>
      </c>
      <c r="F75" s="141">
        <v>38</v>
      </c>
      <c r="G75" s="142">
        <v>4.3462000000000002E-11</v>
      </c>
    </row>
    <row r="76" spans="1:7">
      <c r="A76" s="148" t="s">
        <v>4927</v>
      </c>
      <c r="B76" s="144" t="s">
        <v>4928</v>
      </c>
      <c r="C76" s="141">
        <v>2</v>
      </c>
      <c r="D76" s="145">
        <v>236402733</v>
      </c>
      <c r="E76" s="145">
        <v>237040444</v>
      </c>
      <c r="F76" s="141">
        <v>1926</v>
      </c>
      <c r="G76" s="142">
        <v>6.1891999999999997E-11</v>
      </c>
    </row>
    <row r="77" spans="1:7">
      <c r="A77" s="148" t="s">
        <v>4883</v>
      </c>
      <c r="B77" s="144" t="s">
        <v>2503</v>
      </c>
      <c r="C77" s="141">
        <v>2</v>
      </c>
      <c r="D77" s="145">
        <v>60678302</v>
      </c>
      <c r="E77" s="145">
        <v>60780702</v>
      </c>
      <c r="F77" s="141">
        <v>195</v>
      </c>
      <c r="G77" s="142">
        <v>6.3747E-11</v>
      </c>
    </row>
    <row r="78" spans="1:7">
      <c r="A78" s="148" t="s">
        <v>4872</v>
      </c>
      <c r="B78" s="144" t="s">
        <v>2478</v>
      </c>
      <c r="C78" s="141">
        <v>1</v>
      </c>
      <c r="D78" s="145">
        <v>243287730</v>
      </c>
      <c r="E78" s="145">
        <v>243418650</v>
      </c>
      <c r="F78" s="141">
        <v>208</v>
      </c>
      <c r="G78" s="142">
        <v>7.7932999999999996E-11</v>
      </c>
    </row>
    <row r="79" spans="1:7">
      <c r="A79" s="148" t="s">
        <v>4874</v>
      </c>
      <c r="B79" s="144" t="s">
        <v>2479</v>
      </c>
      <c r="C79" s="141">
        <v>1</v>
      </c>
      <c r="D79" s="145">
        <v>243388058</v>
      </c>
      <c r="E79" s="145">
        <v>243395911</v>
      </c>
      <c r="F79" s="141">
        <v>16</v>
      </c>
      <c r="G79" s="142">
        <v>8.0965000000000002E-11</v>
      </c>
    </row>
    <row r="80" spans="1:7">
      <c r="A80" s="148" t="s">
        <v>4971</v>
      </c>
      <c r="B80" s="144" t="s">
        <v>2767</v>
      </c>
      <c r="C80" s="141">
        <v>3</v>
      </c>
      <c r="D80" s="145">
        <v>49235861</v>
      </c>
      <c r="E80" s="145">
        <v>49295537</v>
      </c>
      <c r="F80" s="141">
        <v>96</v>
      </c>
      <c r="G80" s="142">
        <v>8.1012000000000004E-11</v>
      </c>
    </row>
    <row r="81" spans="1:7">
      <c r="A81" s="148" t="s">
        <v>5486</v>
      </c>
      <c r="B81" s="144" t="s">
        <v>4134</v>
      </c>
      <c r="C81" s="141">
        <v>16</v>
      </c>
      <c r="D81" s="145">
        <v>28943260</v>
      </c>
      <c r="E81" s="145">
        <v>28950667</v>
      </c>
      <c r="F81" s="141">
        <v>11</v>
      </c>
      <c r="G81" s="142">
        <v>8.8224999999999998E-11</v>
      </c>
    </row>
    <row r="82" spans="1:7">
      <c r="A82" s="148" t="s">
        <v>5589</v>
      </c>
      <c r="B82" s="144" t="s">
        <v>4653</v>
      </c>
      <c r="C82" s="141">
        <v>20</v>
      </c>
      <c r="D82" s="145">
        <v>3088219</v>
      </c>
      <c r="E82" s="145">
        <v>3140842</v>
      </c>
      <c r="F82" s="141">
        <v>150</v>
      </c>
      <c r="G82" s="142">
        <v>1.6843000000000001E-10</v>
      </c>
    </row>
    <row r="83" spans="1:7">
      <c r="A83" s="148" t="s">
        <v>5393</v>
      </c>
      <c r="B83" s="144" t="s">
        <v>3950</v>
      </c>
      <c r="C83" s="141">
        <v>12</v>
      </c>
      <c r="D83" s="145">
        <v>123717463</v>
      </c>
      <c r="E83" s="145">
        <v>123742506</v>
      </c>
      <c r="F83" s="141">
        <v>81</v>
      </c>
      <c r="G83" s="142">
        <v>1.8321000000000001E-10</v>
      </c>
    </row>
    <row r="84" spans="1:7">
      <c r="A84" s="148" t="s">
        <v>5391</v>
      </c>
      <c r="B84" s="144" t="s">
        <v>3949</v>
      </c>
      <c r="C84" s="141">
        <v>12</v>
      </c>
      <c r="D84" s="145">
        <v>123636867</v>
      </c>
      <c r="E84" s="145">
        <v>123728561</v>
      </c>
      <c r="F84" s="141">
        <v>269</v>
      </c>
      <c r="G84" s="142">
        <v>1.9743000000000001E-10</v>
      </c>
    </row>
    <row r="85" spans="1:7">
      <c r="A85" s="148" t="s">
        <v>4959</v>
      </c>
      <c r="B85" s="144" t="s">
        <v>2757</v>
      </c>
      <c r="C85" s="141">
        <v>3</v>
      </c>
      <c r="D85" s="145">
        <v>49052921</v>
      </c>
      <c r="E85" s="145">
        <v>49059726</v>
      </c>
      <c r="F85" s="141">
        <v>10</v>
      </c>
      <c r="G85" s="142">
        <v>2.1764000000000001E-10</v>
      </c>
    </row>
    <row r="86" spans="1:7">
      <c r="A86" s="148" t="s">
        <v>5288</v>
      </c>
      <c r="B86" s="144" t="s">
        <v>3556</v>
      </c>
      <c r="C86" s="141">
        <v>9</v>
      </c>
      <c r="D86" s="145">
        <v>126141933</v>
      </c>
      <c r="E86" s="145">
        <v>126692431</v>
      </c>
      <c r="F86" s="141">
        <v>1560</v>
      </c>
      <c r="G86" s="142">
        <v>2.3407E-10</v>
      </c>
    </row>
    <row r="87" spans="1:7">
      <c r="A87" s="148" t="s">
        <v>5310</v>
      </c>
      <c r="B87" s="144" t="s">
        <v>3605</v>
      </c>
      <c r="C87" s="141">
        <v>10</v>
      </c>
      <c r="D87" s="145">
        <v>103605356</v>
      </c>
      <c r="E87" s="145">
        <v>103815950</v>
      </c>
      <c r="F87" s="141">
        <v>332</v>
      </c>
      <c r="G87" s="142">
        <v>2.3917000000000001E-10</v>
      </c>
    </row>
    <row r="88" spans="1:7">
      <c r="A88" s="148" t="s">
        <v>5354</v>
      </c>
      <c r="B88" s="144" t="s">
        <v>3727</v>
      </c>
      <c r="C88" s="141">
        <v>11</v>
      </c>
      <c r="D88" s="145">
        <v>95709762</v>
      </c>
      <c r="E88" s="145">
        <v>96076344</v>
      </c>
      <c r="F88" s="141">
        <v>1381</v>
      </c>
      <c r="G88" s="142">
        <v>2.5365E-10</v>
      </c>
    </row>
    <row r="89" spans="1:7">
      <c r="A89" s="148" t="s">
        <v>4895</v>
      </c>
      <c r="B89" s="144" t="s">
        <v>2558</v>
      </c>
      <c r="C89" s="141">
        <v>2</v>
      </c>
      <c r="D89" s="145">
        <v>100162323</v>
      </c>
      <c r="E89" s="145">
        <v>100759201</v>
      </c>
      <c r="F89" s="141">
        <v>1518</v>
      </c>
      <c r="G89" s="142">
        <v>2.8044000000000002E-10</v>
      </c>
    </row>
    <row r="90" spans="1:7">
      <c r="A90" s="148" t="s">
        <v>4829</v>
      </c>
      <c r="B90" s="144" t="s">
        <v>2378</v>
      </c>
      <c r="C90" s="141">
        <v>1</v>
      </c>
      <c r="D90" s="145">
        <v>43824626</v>
      </c>
      <c r="E90" s="145">
        <v>43828874</v>
      </c>
      <c r="F90" s="141">
        <v>6</v>
      </c>
      <c r="G90" s="142">
        <v>2.8776E-10</v>
      </c>
    </row>
    <row r="91" spans="1:7">
      <c r="A91" s="148" t="s">
        <v>4963</v>
      </c>
      <c r="B91" s="144" t="s">
        <v>2760</v>
      </c>
      <c r="C91" s="141">
        <v>3</v>
      </c>
      <c r="D91" s="145">
        <v>49067140</v>
      </c>
      <c r="E91" s="145">
        <v>49131796</v>
      </c>
      <c r="F91" s="141">
        <v>84</v>
      </c>
      <c r="G91" s="142">
        <v>3.7531000000000002E-10</v>
      </c>
    </row>
    <row r="92" spans="1:7">
      <c r="A92" s="148" t="s">
        <v>5389</v>
      </c>
      <c r="B92" s="144" t="s">
        <v>3948</v>
      </c>
      <c r="C92" s="141">
        <v>12</v>
      </c>
      <c r="D92" s="145">
        <v>123468027</v>
      </c>
      <c r="E92" s="145">
        <v>123634562</v>
      </c>
      <c r="F92" s="141">
        <v>249</v>
      </c>
      <c r="G92" s="142">
        <v>4.2701000000000001E-10</v>
      </c>
    </row>
    <row r="93" spans="1:7">
      <c r="A93" s="148" t="s">
        <v>4945</v>
      </c>
      <c r="B93" s="144" t="s">
        <v>2744</v>
      </c>
      <c r="C93" s="141">
        <v>3</v>
      </c>
      <c r="D93" s="145">
        <v>48601506</v>
      </c>
      <c r="E93" s="145">
        <v>48632700</v>
      </c>
      <c r="F93" s="141">
        <v>42</v>
      </c>
      <c r="G93" s="142">
        <v>5.0000000000000003E-10</v>
      </c>
    </row>
    <row r="94" spans="1:7">
      <c r="A94" s="148" t="s">
        <v>4985</v>
      </c>
      <c r="B94" s="144" t="s">
        <v>2774</v>
      </c>
      <c r="C94" s="141">
        <v>3</v>
      </c>
      <c r="D94" s="145">
        <v>49454211</v>
      </c>
      <c r="E94" s="145">
        <v>49460186</v>
      </c>
      <c r="F94" s="141">
        <v>10</v>
      </c>
      <c r="G94" s="142">
        <v>5.0000000000000003E-10</v>
      </c>
    </row>
    <row r="95" spans="1:7">
      <c r="A95" s="148" t="s">
        <v>4990</v>
      </c>
      <c r="B95" s="144" t="s">
        <v>2777</v>
      </c>
      <c r="C95" s="141">
        <v>3</v>
      </c>
      <c r="D95" s="145">
        <v>49591922</v>
      </c>
      <c r="E95" s="145">
        <v>49708978</v>
      </c>
      <c r="F95" s="141">
        <v>188</v>
      </c>
      <c r="G95" s="142">
        <v>5.0000000000000003E-10</v>
      </c>
    </row>
    <row r="96" spans="1:7">
      <c r="A96" s="148" t="s">
        <v>5000</v>
      </c>
      <c r="B96" s="144" t="s">
        <v>2783</v>
      </c>
      <c r="C96" s="141">
        <v>3</v>
      </c>
      <c r="D96" s="145">
        <v>49761727</v>
      </c>
      <c r="E96" s="145">
        <v>49823975</v>
      </c>
      <c r="F96" s="141">
        <v>109</v>
      </c>
      <c r="G96" s="142">
        <v>5.0000000000000003E-10</v>
      </c>
    </row>
    <row r="97" spans="1:7">
      <c r="A97" s="148" t="s">
        <v>5005</v>
      </c>
      <c r="B97" s="144" t="s">
        <v>2787</v>
      </c>
      <c r="C97" s="141">
        <v>3</v>
      </c>
      <c r="D97" s="145">
        <v>49866034</v>
      </c>
      <c r="E97" s="145">
        <v>49894007</v>
      </c>
      <c r="F97" s="141">
        <v>42</v>
      </c>
      <c r="G97" s="142">
        <v>5.0000000000000003E-10</v>
      </c>
    </row>
    <row r="98" spans="1:7">
      <c r="A98" s="148" t="s">
        <v>5006</v>
      </c>
      <c r="B98" s="144" t="s">
        <v>2788</v>
      </c>
      <c r="C98" s="141">
        <v>3</v>
      </c>
      <c r="D98" s="145">
        <v>49895421</v>
      </c>
      <c r="E98" s="145">
        <v>49907655</v>
      </c>
      <c r="F98" s="141">
        <v>20</v>
      </c>
      <c r="G98" s="142">
        <v>5.0000000000000003E-10</v>
      </c>
    </row>
    <row r="99" spans="1:7">
      <c r="A99" s="148" t="s">
        <v>5008</v>
      </c>
      <c r="B99" s="144" t="s">
        <v>2789</v>
      </c>
      <c r="C99" s="141">
        <v>3</v>
      </c>
      <c r="D99" s="145">
        <v>49924435</v>
      </c>
      <c r="E99" s="145">
        <v>49941299</v>
      </c>
      <c r="F99" s="141">
        <v>29</v>
      </c>
      <c r="G99" s="142">
        <v>5.0000000000000003E-10</v>
      </c>
    </row>
    <row r="100" spans="1:7">
      <c r="A100" s="148" t="s">
        <v>5012</v>
      </c>
      <c r="B100" s="144" t="s">
        <v>2791</v>
      </c>
      <c r="C100" s="141">
        <v>3</v>
      </c>
      <c r="D100" s="145">
        <v>49946302</v>
      </c>
      <c r="E100" s="145">
        <v>49967606</v>
      </c>
      <c r="F100" s="141">
        <v>33</v>
      </c>
      <c r="G100" s="142">
        <v>5.0000000000000003E-10</v>
      </c>
    </row>
    <row r="101" spans="1:7">
      <c r="A101" s="148" t="s">
        <v>5018</v>
      </c>
      <c r="B101" s="144" t="s">
        <v>2794</v>
      </c>
      <c r="C101" s="141">
        <v>3</v>
      </c>
      <c r="D101" s="145">
        <v>50192478</v>
      </c>
      <c r="E101" s="145">
        <v>50226508</v>
      </c>
      <c r="F101" s="141">
        <v>70</v>
      </c>
      <c r="G101" s="142">
        <v>5.0000000000000003E-10</v>
      </c>
    </row>
    <row r="102" spans="1:7">
      <c r="A102" s="148" t="s">
        <v>5019</v>
      </c>
      <c r="B102" s="144" t="s">
        <v>2795</v>
      </c>
      <c r="C102" s="141">
        <v>3</v>
      </c>
      <c r="D102" s="145">
        <v>50229045</v>
      </c>
      <c r="E102" s="145">
        <v>50233949</v>
      </c>
      <c r="F102" s="141">
        <v>2</v>
      </c>
      <c r="G102" s="142">
        <v>5.0000000000000003E-10</v>
      </c>
    </row>
    <row r="103" spans="1:7">
      <c r="A103" s="148" t="s">
        <v>5264</v>
      </c>
      <c r="B103" s="144" t="s">
        <v>3428</v>
      </c>
      <c r="C103" s="141">
        <v>8</v>
      </c>
      <c r="D103" s="145">
        <v>30853321</v>
      </c>
      <c r="E103" s="145">
        <v>30891231</v>
      </c>
      <c r="F103" s="141">
        <v>82</v>
      </c>
      <c r="G103" s="142">
        <v>5.0000000000000003E-10</v>
      </c>
    </row>
    <row r="104" spans="1:7">
      <c r="A104" s="148" t="s">
        <v>5531</v>
      </c>
      <c r="B104" s="144" t="s">
        <v>4430</v>
      </c>
      <c r="C104" s="141">
        <v>17</v>
      </c>
      <c r="D104" s="145">
        <v>43471275</v>
      </c>
      <c r="E104" s="145">
        <v>43511787</v>
      </c>
      <c r="F104" s="141">
        <v>113</v>
      </c>
      <c r="G104" s="142">
        <v>5.0000000000000003E-10</v>
      </c>
    </row>
    <row r="105" spans="1:7">
      <c r="A105" s="148" t="s">
        <v>5532</v>
      </c>
      <c r="B105" s="144" t="s">
        <v>4431</v>
      </c>
      <c r="C105" s="141">
        <v>17</v>
      </c>
      <c r="D105" s="145">
        <v>43513266</v>
      </c>
      <c r="E105" s="145">
        <v>43568115</v>
      </c>
      <c r="F105" s="141">
        <v>101</v>
      </c>
      <c r="G105" s="142">
        <v>5.0000000000000003E-10</v>
      </c>
    </row>
    <row r="106" spans="1:7">
      <c r="A106" s="148" t="s">
        <v>5547</v>
      </c>
      <c r="B106" s="144" t="s">
        <v>4442</v>
      </c>
      <c r="C106" s="141">
        <v>17</v>
      </c>
      <c r="D106" s="145">
        <v>44839872</v>
      </c>
      <c r="E106" s="145">
        <v>44910520</v>
      </c>
      <c r="F106" s="141">
        <v>157</v>
      </c>
      <c r="G106" s="142">
        <v>5.0000000000000003E-10</v>
      </c>
    </row>
    <row r="107" spans="1:7">
      <c r="A107" s="148" t="s">
        <v>4901</v>
      </c>
      <c r="B107" s="144" t="s">
        <v>2561</v>
      </c>
      <c r="C107" s="141">
        <v>2</v>
      </c>
      <c r="D107" s="145">
        <v>101008327</v>
      </c>
      <c r="E107" s="145">
        <v>101034118</v>
      </c>
      <c r="F107" s="141">
        <v>111</v>
      </c>
      <c r="G107" s="142">
        <v>5.0833000000000004E-10</v>
      </c>
    </row>
    <row r="108" spans="1:7">
      <c r="A108" s="148" t="s">
        <v>5406</v>
      </c>
      <c r="B108" s="144" t="s">
        <v>5407</v>
      </c>
      <c r="C108" s="141">
        <v>13</v>
      </c>
      <c r="D108" s="145">
        <v>66876967</v>
      </c>
      <c r="E108" s="145">
        <v>67804468</v>
      </c>
      <c r="F108" s="141">
        <v>2554</v>
      </c>
      <c r="G108" s="142">
        <v>5.2415999999999998E-10</v>
      </c>
    </row>
    <row r="109" spans="1:7">
      <c r="A109" s="148" t="s">
        <v>5295</v>
      </c>
      <c r="B109" s="144" t="s">
        <v>3575</v>
      </c>
      <c r="C109" s="141">
        <v>10</v>
      </c>
      <c r="D109" s="145">
        <v>64926981</v>
      </c>
      <c r="E109" s="145">
        <v>65225722</v>
      </c>
      <c r="F109" s="141">
        <v>765</v>
      </c>
      <c r="G109" s="142">
        <v>7.2046999999999999E-10</v>
      </c>
    </row>
    <row r="110" spans="1:7">
      <c r="A110" s="148" t="s">
        <v>4856</v>
      </c>
      <c r="B110" s="144" t="s">
        <v>2402</v>
      </c>
      <c r="C110" s="141">
        <v>1</v>
      </c>
      <c r="D110" s="145">
        <v>71861623</v>
      </c>
      <c r="E110" s="145">
        <v>72748417</v>
      </c>
      <c r="F110" s="141">
        <v>2170</v>
      </c>
      <c r="G110" s="142">
        <v>8.1112999999999997E-10</v>
      </c>
    </row>
    <row r="111" spans="1:7">
      <c r="A111" s="148" t="s">
        <v>4861</v>
      </c>
      <c r="B111" s="144" t="s">
        <v>2442</v>
      </c>
      <c r="C111" s="141">
        <v>1</v>
      </c>
      <c r="D111" s="145">
        <v>201798269</v>
      </c>
      <c r="E111" s="145">
        <v>201853422</v>
      </c>
      <c r="F111" s="141">
        <v>115</v>
      </c>
      <c r="G111" s="142">
        <v>8.5747000000000004E-10</v>
      </c>
    </row>
    <row r="112" spans="1:7">
      <c r="A112" s="148" t="s">
        <v>5567</v>
      </c>
      <c r="B112" s="144" t="s">
        <v>4527</v>
      </c>
      <c r="C112" s="141">
        <v>18</v>
      </c>
      <c r="D112" s="145">
        <v>31158579</v>
      </c>
      <c r="E112" s="145">
        <v>31331156</v>
      </c>
      <c r="F112" s="141">
        <v>495</v>
      </c>
      <c r="G112" s="142">
        <v>9.1344E-10</v>
      </c>
    </row>
    <row r="113" spans="1:7">
      <c r="A113" s="148" t="s">
        <v>5297</v>
      </c>
      <c r="B113" s="144" t="s">
        <v>3576</v>
      </c>
      <c r="C113" s="141">
        <v>10</v>
      </c>
      <c r="D113" s="145">
        <v>65281123</v>
      </c>
      <c r="E113" s="145">
        <v>65384883</v>
      </c>
      <c r="F113" s="141">
        <v>287</v>
      </c>
      <c r="G113" s="142">
        <v>1.0157999999999999E-9</v>
      </c>
    </row>
    <row r="114" spans="1:7">
      <c r="A114" s="148" t="s">
        <v>4957</v>
      </c>
      <c r="B114" s="144" t="s">
        <v>2750</v>
      </c>
      <c r="C114" s="141">
        <v>3</v>
      </c>
      <c r="D114" s="145">
        <v>48725436</v>
      </c>
      <c r="E114" s="145">
        <v>48777786</v>
      </c>
      <c r="F114" s="141">
        <v>96</v>
      </c>
      <c r="G114" s="142">
        <v>1.0612E-9</v>
      </c>
    </row>
    <row r="115" spans="1:7">
      <c r="A115" s="148" t="s">
        <v>5213</v>
      </c>
      <c r="B115" s="144" t="s">
        <v>5214</v>
      </c>
      <c r="C115" s="141">
        <v>7</v>
      </c>
      <c r="D115" s="145">
        <v>69063905</v>
      </c>
      <c r="E115" s="145">
        <v>70258054</v>
      </c>
      <c r="F115" s="141">
        <v>3000</v>
      </c>
      <c r="G115" s="142">
        <v>1.2139999999999999E-9</v>
      </c>
    </row>
    <row r="116" spans="1:7">
      <c r="A116" s="148" t="s">
        <v>5078</v>
      </c>
      <c r="B116" s="144" t="s">
        <v>2965</v>
      </c>
      <c r="C116" s="141">
        <v>5</v>
      </c>
      <c r="D116" s="145">
        <v>59892739</v>
      </c>
      <c r="E116" s="145">
        <v>59996017</v>
      </c>
      <c r="F116" s="141">
        <v>210</v>
      </c>
      <c r="G116" s="142">
        <v>1.3069999999999999E-9</v>
      </c>
    </row>
    <row r="117" spans="1:7">
      <c r="A117" s="148" t="s">
        <v>5576</v>
      </c>
      <c r="B117" s="144" t="s">
        <v>4555</v>
      </c>
      <c r="C117" s="141">
        <v>18</v>
      </c>
      <c r="D117" s="145">
        <v>52889562</v>
      </c>
      <c r="E117" s="145">
        <v>53332018</v>
      </c>
      <c r="F117" s="141">
        <v>881</v>
      </c>
      <c r="G117" s="142">
        <v>1.3729999999999999E-9</v>
      </c>
    </row>
    <row r="118" spans="1:7">
      <c r="A118" s="148" t="s">
        <v>5513</v>
      </c>
      <c r="B118" s="144" t="s">
        <v>4260</v>
      </c>
      <c r="C118" s="141">
        <v>16</v>
      </c>
      <c r="D118" s="145">
        <v>71879894</v>
      </c>
      <c r="E118" s="145">
        <v>71919171</v>
      </c>
      <c r="F118" s="141">
        <v>83</v>
      </c>
      <c r="G118" s="142">
        <v>1.5488000000000001E-9</v>
      </c>
    </row>
    <row r="119" spans="1:7">
      <c r="A119" s="148" t="s">
        <v>5262</v>
      </c>
      <c r="B119" s="144" t="s">
        <v>3418</v>
      </c>
      <c r="C119" s="141">
        <v>8</v>
      </c>
      <c r="D119" s="145">
        <v>2792875</v>
      </c>
      <c r="E119" s="145">
        <v>4852494</v>
      </c>
      <c r="F119" s="141">
        <v>18459</v>
      </c>
      <c r="G119" s="142">
        <v>1.6635000000000001E-9</v>
      </c>
    </row>
    <row r="120" spans="1:7">
      <c r="A120" s="148" t="s">
        <v>4961</v>
      </c>
      <c r="B120" s="144" t="s">
        <v>2759</v>
      </c>
      <c r="C120" s="141">
        <v>3</v>
      </c>
      <c r="D120" s="145">
        <v>49061758</v>
      </c>
      <c r="E120" s="145">
        <v>49066841</v>
      </c>
      <c r="F120" s="141">
        <v>6</v>
      </c>
      <c r="G120" s="142">
        <v>1.7018000000000001E-9</v>
      </c>
    </row>
    <row r="121" spans="1:7">
      <c r="A121" s="148" t="s">
        <v>5153</v>
      </c>
      <c r="B121" s="144" t="s">
        <v>5154</v>
      </c>
      <c r="C121" s="141">
        <v>6</v>
      </c>
      <c r="D121" s="145">
        <v>31496494</v>
      </c>
      <c r="E121" s="145">
        <v>31498009</v>
      </c>
      <c r="F121" s="141">
        <v>21</v>
      </c>
      <c r="G121" s="142">
        <v>1.819E-9</v>
      </c>
    </row>
    <row r="122" spans="1:7">
      <c r="A122" s="148" t="s">
        <v>5034</v>
      </c>
      <c r="B122" s="144" t="s">
        <v>5035</v>
      </c>
      <c r="C122" s="141">
        <v>3</v>
      </c>
      <c r="D122" s="145">
        <v>71003844</v>
      </c>
      <c r="E122" s="145">
        <v>71633140</v>
      </c>
      <c r="F122" s="141">
        <v>1601</v>
      </c>
      <c r="G122" s="142">
        <v>1.8198000000000001E-9</v>
      </c>
    </row>
    <row r="123" spans="1:7">
      <c r="A123" s="148" t="s">
        <v>5267</v>
      </c>
      <c r="B123" s="144" t="s">
        <v>3469</v>
      </c>
      <c r="C123" s="141">
        <v>8</v>
      </c>
      <c r="D123" s="145">
        <v>118806729</v>
      </c>
      <c r="E123" s="145">
        <v>119124092</v>
      </c>
      <c r="F123" s="141">
        <v>947</v>
      </c>
      <c r="G123" s="142">
        <v>2.2566999999999999E-9</v>
      </c>
    </row>
    <row r="124" spans="1:7">
      <c r="A124" s="148" t="s">
        <v>4881</v>
      </c>
      <c r="B124" s="144" t="s">
        <v>2498</v>
      </c>
      <c r="C124" s="141">
        <v>2</v>
      </c>
      <c r="D124" s="145">
        <v>44589089</v>
      </c>
      <c r="E124" s="145">
        <v>44999731</v>
      </c>
      <c r="F124" s="141">
        <v>1217</v>
      </c>
      <c r="G124" s="142">
        <v>2.3899999999999998E-9</v>
      </c>
    </row>
    <row r="125" spans="1:7">
      <c r="A125" s="148" t="s">
        <v>5362</v>
      </c>
      <c r="B125" s="144" t="s">
        <v>5363</v>
      </c>
      <c r="C125" s="141">
        <v>12</v>
      </c>
      <c r="D125" s="145">
        <v>23682440</v>
      </c>
      <c r="E125" s="145">
        <v>24103966</v>
      </c>
      <c r="F125" s="141">
        <v>1295</v>
      </c>
      <c r="G125" s="142">
        <v>2.3900999999999998E-9</v>
      </c>
    </row>
    <row r="126" spans="1:7">
      <c r="A126" s="148" t="s">
        <v>5159</v>
      </c>
      <c r="B126" s="144" t="s">
        <v>5160</v>
      </c>
      <c r="C126" s="141">
        <v>6</v>
      </c>
      <c r="D126" s="145">
        <v>31497996</v>
      </c>
      <c r="E126" s="145">
        <v>31514385</v>
      </c>
      <c r="F126" s="141">
        <v>100</v>
      </c>
      <c r="G126" s="142">
        <v>2.6269000000000001E-9</v>
      </c>
    </row>
    <row r="127" spans="1:7">
      <c r="A127" s="148" t="s">
        <v>4923</v>
      </c>
      <c r="B127" s="144" t="s">
        <v>2678</v>
      </c>
      <c r="C127" s="141">
        <v>2</v>
      </c>
      <c r="D127" s="145">
        <v>233721980</v>
      </c>
      <c r="E127" s="145">
        <v>233743418</v>
      </c>
      <c r="F127" s="141">
        <v>63</v>
      </c>
      <c r="G127" s="142">
        <v>2.7927000000000001E-9</v>
      </c>
    </row>
    <row r="128" spans="1:7">
      <c r="A128" s="148" t="s">
        <v>5156</v>
      </c>
      <c r="B128" s="144" t="s">
        <v>5157</v>
      </c>
      <c r="C128" s="141">
        <v>6</v>
      </c>
      <c r="D128" s="145">
        <v>31497996</v>
      </c>
      <c r="E128" s="145">
        <v>31510225</v>
      </c>
      <c r="F128" s="141">
        <v>82</v>
      </c>
      <c r="G128" s="142">
        <v>2.9004E-9</v>
      </c>
    </row>
    <row r="129" spans="1:7">
      <c r="A129" s="148" t="s">
        <v>5099</v>
      </c>
      <c r="B129" s="144" t="s">
        <v>3016</v>
      </c>
      <c r="C129" s="141">
        <v>5</v>
      </c>
      <c r="D129" s="145">
        <v>106712590</v>
      </c>
      <c r="E129" s="145">
        <v>107006596</v>
      </c>
      <c r="F129" s="141">
        <v>888</v>
      </c>
      <c r="G129" s="142">
        <v>3.1733000000000002E-9</v>
      </c>
    </row>
    <row r="130" spans="1:7">
      <c r="A130" s="148" t="s">
        <v>5162</v>
      </c>
      <c r="B130" s="144" t="s">
        <v>5163</v>
      </c>
      <c r="C130" s="141">
        <v>6</v>
      </c>
      <c r="D130" s="145">
        <v>31553901</v>
      </c>
      <c r="E130" s="145">
        <v>31556686</v>
      </c>
      <c r="F130" s="141">
        <v>17</v>
      </c>
      <c r="G130" s="142">
        <v>3.4891999999999999E-9</v>
      </c>
    </row>
    <row r="131" spans="1:7">
      <c r="A131" s="148" t="s">
        <v>5412</v>
      </c>
      <c r="B131" s="144" t="s">
        <v>3989</v>
      </c>
      <c r="C131" s="141">
        <v>13</v>
      </c>
      <c r="D131" s="145">
        <v>99102455</v>
      </c>
      <c r="E131" s="145">
        <v>99230194</v>
      </c>
      <c r="F131" s="141">
        <v>426</v>
      </c>
      <c r="G131" s="142">
        <v>3.7592999999999996E-9</v>
      </c>
    </row>
    <row r="132" spans="1:7">
      <c r="A132" s="148" t="s">
        <v>5192</v>
      </c>
      <c r="B132" s="144" t="s">
        <v>3213</v>
      </c>
      <c r="C132" s="141">
        <v>6</v>
      </c>
      <c r="D132" s="145">
        <v>126661320</v>
      </c>
      <c r="E132" s="145">
        <v>126670021</v>
      </c>
      <c r="F132" s="141">
        <v>16</v>
      </c>
      <c r="G132" s="142">
        <v>3.7697000000000003E-9</v>
      </c>
    </row>
    <row r="133" spans="1:7">
      <c r="A133" s="148" t="s">
        <v>4839</v>
      </c>
      <c r="B133" s="144" t="s">
        <v>2384</v>
      </c>
      <c r="C133" s="141">
        <v>1</v>
      </c>
      <c r="D133" s="145">
        <v>44115829</v>
      </c>
      <c r="E133" s="145">
        <v>44171186</v>
      </c>
      <c r="F133" s="141">
        <v>111</v>
      </c>
      <c r="G133" s="142">
        <v>3.9894999999999999E-9</v>
      </c>
    </row>
    <row r="134" spans="1:7">
      <c r="A134" s="148" t="s">
        <v>4914</v>
      </c>
      <c r="B134" s="144" t="s">
        <v>2667</v>
      </c>
      <c r="C134" s="141">
        <v>2</v>
      </c>
      <c r="D134" s="145">
        <v>215275789</v>
      </c>
      <c r="E134" s="145">
        <v>215443683</v>
      </c>
      <c r="F134" s="141">
        <v>526</v>
      </c>
      <c r="G134" s="142">
        <v>4.3906000000000001E-9</v>
      </c>
    </row>
    <row r="135" spans="1:7">
      <c r="A135" s="148" t="s">
        <v>5286</v>
      </c>
      <c r="B135" s="144" t="s">
        <v>3544</v>
      </c>
      <c r="C135" s="141">
        <v>9</v>
      </c>
      <c r="D135" s="145">
        <v>124584207</v>
      </c>
      <c r="E135" s="145">
        <v>124855885</v>
      </c>
      <c r="F135" s="141">
        <v>1078</v>
      </c>
      <c r="G135" s="142">
        <v>4.9285999999999997E-9</v>
      </c>
    </row>
    <row r="136" spans="1:7">
      <c r="A136" s="148" t="s">
        <v>5032</v>
      </c>
      <c r="B136" s="144" t="s">
        <v>2819</v>
      </c>
      <c r="C136" s="141">
        <v>3</v>
      </c>
      <c r="D136" s="145">
        <v>51696709</v>
      </c>
      <c r="E136" s="145">
        <v>51738339</v>
      </c>
      <c r="F136" s="141">
        <v>56</v>
      </c>
      <c r="G136" s="142">
        <v>5.3476999999999996E-9</v>
      </c>
    </row>
    <row r="137" spans="1:7">
      <c r="A137" s="148" t="s">
        <v>5515</v>
      </c>
      <c r="B137" s="144" t="s">
        <v>4261</v>
      </c>
      <c r="C137" s="141">
        <v>16</v>
      </c>
      <c r="D137" s="145">
        <v>71879899</v>
      </c>
      <c r="E137" s="145">
        <v>71962913</v>
      </c>
      <c r="F137" s="141">
        <v>201</v>
      </c>
      <c r="G137" s="142">
        <v>5.3568000000000004E-9</v>
      </c>
    </row>
    <row r="138" spans="1:7">
      <c r="A138" s="148" t="s">
        <v>5230</v>
      </c>
      <c r="B138" s="144" t="s">
        <v>3320</v>
      </c>
      <c r="C138" s="141">
        <v>7</v>
      </c>
      <c r="D138" s="145">
        <v>99965153</v>
      </c>
      <c r="E138" s="145">
        <v>99997719</v>
      </c>
      <c r="F138" s="141">
        <v>61</v>
      </c>
      <c r="G138" s="142">
        <v>5.9302999999999997E-9</v>
      </c>
    </row>
    <row r="139" spans="1:7">
      <c r="A139" s="148" t="s">
        <v>5220</v>
      </c>
      <c r="B139" s="144" t="s">
        <v>3265</v>
      </c>
      <c r="C139" s="141">
        <v>7</v>
      </c>
      <c r="D139" s="145">
        <v>75677369</v>
      </c>
      <c r="E139" s="145">
        <v>75696826</v>
      </c>
      <c r="F139" s="141">
        <v>57</v>
      </c>
      <c r="G139" s="142">
        <v>5.9358000000000001E-9</v>
      </c>
    </row>
    <row r="140" spans="1:7">
      <c r="A140" s="148" t="s">
        <v>5426</v>
      </c>
      <c r="B140" s="144" t="s">
        <v>4063</v>
      </c>
      <c r="C140" s="141">
        <v>14</v>
      </c>
      <c r="D140" s="145">
        <v>60863187</v>
      </c>
      <c r="E140" s="145">
        <v>60982261</v>
      </c>
      <c r="F140" s="141">
        <v>279</v>
      </c>
      <c r="G140" s="142">
        <v>6.0071000000000001E-9</v>
      </c>
    </row>
    <row r="141" spans="1:7">
      <c r="A141" s="148" t="s">
        <v>5240</v>
      </c>
      <c r="B141" s="144" t="s">
        <v>3326</v>
      </c>
      <c r="C141" s="141">
        <v>7</v>
      </c>
      <c r="D141" s="145">
        <v>100081550</v>
      </c>
      <c r="E141" s="145">
        <v>100092422</v>
      </c>
      <c r="F141" s="141">
        <v>24</v>
      </c>
      <c r="G141" s="142">
        <v>6.7683999999999999E-9</v>
      </c>
    </row>
    <row r="142" spans="1:7">
      <c r="A142" s="148" t="s">
        <v>4919</v>
      </c>
      <c r="B142" s="144" t="s">
        <v>2676</v>
      </c>
      <c r="C142" s="141">
        <v>2</v>
      </c>
      <c r="D142" s="145">
        <v>233562009</v>
      </c>
      <c r="E142" s="145">
        <v>233725285</v>
      </c>
      <c r="F142" s="141">
        <v>453</v>
      </c>
      <c r="G142" s="142">
        <v>7.5893000000000007E-9</v>
      </c>
    </row>
    <row r="143" spans="1:7">
      <c r="A143" s="148" t="s">
        <v>5490</v>
      </c>
      <c r="B143" s="144" t="s">
        <v>4136</v>
      </c>
      <c r="C143" s="141">
        <v>16</v>
      </c>
      <c r="D143" s="145">
        <v>28985542</v>
      </c>
      <c r="E143" s="145">
        <v>28995869</v>
      </c>
      <c r="F143" s="141">
        <v>28</v>
      </c>
      <c r="G143" s="142">
        <v>7.8205999999999992E-9</v>
      </c>
    </row>
    <row r="144" spans="1:7">
      <c r="A144" s="148" t="s">
        <v>5519</v>
      </c>
      <c r="B144" s="144" t="s">
        <v>4280</v>
      </c>
      <c r="C144" s="141">
        <v>16</v>
      </c>
      <c r="D144" s="145">
        <v>76311176</v>
      </c>
      <c r="E144" s="145">
        <v>76593135</v>
      </c>
      <c r="F144" s="141">
        <v>1343</v>
      </c>
      <c r="G144" s="142">
        <v>7.8322999999999999E-9</v>
      </c>
    </row>
    <row r="145" spans="1:7">
      <c r="A145" s="148" t="s">
        <v>5218</v>
      </c>
      <c r="B145" s="144" t="s">
        <v>3264</v>
      </c>
      <c r="C145" s="141">
        <v>7</v>
      </c>
      <c r="D145" s="145">
        <v>75625656</v>
      </c>
      <c r="E145" s="145">
        <v>75677322</v>
      </c>
      <c r="F145" s="141">
        <v>129</v>
      </c>
      <c r="G145" s="142">
        <v>8.1174999999999997E-9</v>
      </c>
    </row>
    <row r="146" spans="1:7">
      <c r="A146" s="148" t="s">
        <v>5306</v>
      </c>
      <c r="B146" s="144" t="s">
        <v>3602</v>
      </c>
      <c r="C146" s="141">
        <v>10</v>
      </c>
      <c r="D146" s="145">
        <v>103544200</v>
      </c>
      <c r="E146" s="145">
        <v>103578696</v>
      </c>
      <c r="F146" s="141">
        <v>54</v>
      </c>
      <c r="G146" s="142">
        <v>8.3984000000000003E-9</v>
      </c>
    </row>
    <row r="147" spans="1:7">
      <c r="A147" s="148" t="s">
        <v>5304</v>
      </c>
      <c r="B147" s="144" t="s">
        <v>3601</v>
      </c>
      <c r="C147" s="141">
        <v>10</v>
      </c>
      <c r="D147" s="145">
        <v>103541082</v>
      </c>
      <c r="E147" s="145">
        <v>103543170</v>
      </c>
      <c r="F147" s="141">
        <v>3</v>
      </c>
      <c r="G147" s="142">
        <v>8.4568E-9</v>
      </c>
    </row>
    <row r="148" spans="1:7">
      <c r="A148" s="148" t="s">
        <v>5517</v>
      </c>
      <c r="B148" s="144" t="s">
        <v>4262</v>
      </c>
      <c r="C148" s="141">
        <v>16</v>
      </c>
      <c r="D148" s="145">
        <v>71893583</v>
      </c>
      <c r="E148" s="145">
        <v>71929239</v>
      </c>
      <c r="F148" s="141">
        <v>76</v>
      </c>
      <c r="G148" s="142">
        <v>8.8036999999999993E-9</v>
      </c>
    </row>
    <row r="149" spans="1:7">
      <c r="A149" s="148" t="s">
        <v>5238</v>
      </c>
      <c r="B149" s="144" t="s">
        <v>3325</v>
      </c>
      <c r="C149" s="141">
        <v>7</v>
      </c>
      <c r="D149" s="145">
        <v>100060982</v>
      </c>
      <c r="E149" s="145">
        <v>100076902</v>
      </c>
      <c r="F149" s="141">
        <v>23</v>
      </c>
      <c r="G149" s="142">
        <v>8.8992E-9</v>
      </c>
    </row>
    <row r="150" spans="1:7">
      <c r="A150" s="148" t="s">
        <v>5474</v>
      </c>
      <c r="B150" s="144" t="s">
        <v>4125</v>
      </c>
      <c r="C150" s="141">
        <v>16</v>
      </c>
      <c r="D150" s="145">
        <v>28648975</v>
      </c>
      <c r="E150" s="145">
        <v>28670003</v>
      </c>
      <c r="F150" s="141">
        <v>4</v>
      </c>
      <c r="G150" s="142">
        <v>9.1306999999999995E-9</v>
      </c>
    </row>
    <row r="151" spans="1:7">
      <c r="A151" s="148" t="s">
        <v>5226</v>
      </c>
      <c r="B151" s="144" t="s">
        <v>3318</v>
      </c>
      <c r="C151" s="141">
        <v>7</v>
      </c>
      <c r="D151" s="145">
        <v>99905325</v>
      </c>
      <c r="E151" s="145">
        <v>99919819</v>
      </c>
      <c r="F151" s="141">
        <v>8</v>
      </c>
      <c r="G151" s="142">
        <v>9.4736999999999997E-9</v>
      </c>
    </row>
    <row r="152" spans="1:7">
      <c r="A152" s="148" t="s">
        <v>5063</v>
      </c>
      <c r="B152" s="144" t="s">
        <v>5064</v>
      </c>
      <c r="C152" s="141">
        <v>4</v>
      </c>
      <c r="D152" s="145">
        <v>140637907</v>
      </c>
      <c r="E152" s="145">
        <v>141075338</v>
      </c>
      <c r="F152" s="141">
        <v>1284</v>
      </c>
      <c r="G152" s="142">
        <v>9.9770000000000006E-9</v>
      </c>
    </row>
    <row r="153" spans="1:7">
      <c r="A153" s="148" t="s">
        <v>5088</v>
      </c>
      <c r="B153" s="144" t="s">
        <v>2971</v>
      </c>
      <c r="C153" s="141">
        <v>5</v>
      </c>
      <c r="D153" s="145">
        <v>60628100</v>
      </c>
      <c r="E153" s="145">
        <v>60841997</v>
      </c>
      <c r="F153" s="141">
        <v>409</v>
      </c>
      <c r="G153" s="142">
        <v>1.0424E-8</v>
      </c>
    </row>
    <row r="154" spans="1:7">
      <c r="A154" s="148" t="s">
        <v>5143</v>
      </c>
      <c r="B154" s="144" t="s">
        <v>5144</v>
      </c>
      <c r="C154" s="141">
        <v>6</v>
      </c>
      <c r="D154" s="145">
        <v>16299343</v>
      </c>
      <c r="E154" s="145">
        <v>16761722</v>
      </c>
      <c r="F154" s="141">
        <v>1663</v>
      </c>
      <c r="G154" s="142">
        <v>1.0626E-8</v>
      </c>
    </row>
    <row r="155" spans="1:7">
      <c r="A155" s="148" t="s">
        <v>5180</v>
      </c>
      <c r="B155" s="144" t="s">
        <v>5181</v>
      </c>
      <c r="C155" s="141">
        <v>6</v>
      </c>
      <c r="D155" s="145">
        <v>33282183</v>
      </c>
      <c r="E155" s="145">
        <v>33285719</v>
      </c>
      <c r="F155" s="141">
        <v>6</v>
      </c>
      <c r="G155" s="142">
        <v>1.0734E-8</v>
      </c>
    </row>
    <row r="156" spans="1:7">
      <c r="A156" s="148" t="s">
        <v>4934</v>
      </c>
      <c r="B156" s="144" t="s">
        <v>2705</v>
      </c>
      <c r="C156" s="141">
        <v>3</v>
      </c>
      <c r="D156" s="145">
        <v>17198654</v>
      </c>
      <c r="E156" s="145">
        <v>18486309</v>
      </c>
      <c r="F156" s="141">
        <v>3265</v>
      </c>
      <c r="G156" s="142">
        <v>1.1059E-8</v>
      </c>
    </row>
    <row r="157" spans="1:7">
      <c r="A157" s="148" t="s">
        <v>5367</v>
      </c>
      <c r="B157" s="144" t="s">
        <v>3803</v>
      </c>
      <c r="C157" s="141">
        <v>12</v>
      </c>
      <c r="D157" s="145">
        <v>49388932</v>
      </c>
      <c r="E157" s="145">
        <v>49393092</v>
      </c>
      <c r="F157" s="141">
        <v>9</v>
      </c>
      <c r="G157" s="142">
        <v>1.1175000000000001E-8</v>
      </c>
    </row>
    <row r="158" spans="1:7">
      <c r="A158" s="148" t="s">
        <v>5399</v>
      </c>
      <c r="B158" s="144" t="s">
        <v>3954</v>
      </c>
      <c r="C158" s="141">
        <v>12</v>
      </c>
      <c r="D158" s="145">
        <v>123899936</v>
      </c>
      <c r="E158" s="145">
        <v>123921264</v>
      </c>
      <c r="F158" s="141">
        <v>62</v>
      </c>
      <c r="G158" s="142">
        <v>1.1665000000000001E-8</v>
      </c>
    </row>
    <row r="159" spans="1:7">
      <c r="A159" s="148" t="s">
        <v>5133</v>
      </c>
      <c r="B159" s="144" t="s">
        <v>3056</v>
      </c>
      <c r="C159" s="141">
        <v>5</v>
      </c>
      <c r="D159" s="145">
        <v>169291268</v>
      </c>
      <c r="E159" s="145">
        <v>169407744</v>
      </c>
      <c r="F159" s="141">
        <v>370</v>
      </c>
      <c r="G159" s="142">
        <v>1.2046000000000001E-8</v>
      </c>
    </row>
    <row r="160" spans="1:7">
      <c r="A160" s="148" t="s">
        <v>5293</v>
      </c>
      <c r="B160" s="144" t="s">
        <v>3574</v>
      </c>
      <c r="C160" s="141">
        <v>10</v>
      </c>
      <c r="D160" s="145">
        <v>64893050</v>
      </c>
      <c r="E160" s="145">
        <v>64914783</v>
      </c>
      <c r="F160" s="141">
        <v>51</v>
      </c>
      <c r="G160" s="142">
        <v>1.3089000000000001E-8</v>
      </c>
    </row>
    <row r="161" spans="1:7">
      <c r="A161" s="148" t="s">
        <v>5502</v>
      </c>
      <c r="B161" s="144" t="s">
        <v>4222</v>
      </c>
      <c r="C161" s="141">
        <v>16</v>
      </c>
      <c r="D161" s="145">
        <v>49521435</v>
      </c>
      <c r="E161" s="145">
        <v>49891830</v>
      </c>
      <c r="F161" s="141">
        <v>1267</v>
      </c>
      <c r="G161" s="142">
        <v>1.3305000000000001E-8</v>
      </c>
    </row>
    <row r="162" spans="1:7">
      <c r="A162" s="148" t="s">
        <v>5232</v>
      </c>
      <c r="B162" s="144" t="s">
        <v>3321</v>
      </c>
      <c r="C162" s="141">
        <v>7</v>
      </c>
      <c r="D162" s="145">
        <v>99998449</v>
      </c>
      <c r="E162" s="145">
        <v>100026615</v>
      </c>
      <c r="F162" s="141">
        <v>46</v>
      </c>
      <c r="G162" s="142">
        <v>1.3488999999999999E-8</v>
      </c>
    </row>
    <row r="163" spans="1:7">
      <c r="A163" s="148" t="s">
        <v>5381</v>
      </c>
      <c r="B163" s="144" t="s">
        <v>3845</v>
      </c>
      <c r="C163" s="141">
        <v>12</v>
      </c>
      <c r="D163" s="145">
        <v>56435637</v>
      </c>
      <c r="E163" s="145">
        <v>56438116</v>
      </c>
      <c r="F163" s="141">
        <v>8</v>
      </c>
      <c r="G163" s="142">
        <v>1.3575000000000001E-8</v>
      </c>
    </row>
    <row r="164" spans="1:7">
      <c r="A164" s="148" t="s">
        <v>5529</v>
      </c>
      <c r="B164" s="144" t="s">
        <v>4326</v>
      </c>
      <c r="C164" s="141">
        <v>17</v>
      </c>
      <c r="D164" s="145">
        <v>38077294</v>
      </c>
      <c r="E164" s="145">
        <v>38083854</v>
      </c>
      <c r="F164" s="141">
        <v>15</v>
      </c>
      <c r="G164" s="142">
        <v>1.4567000000000001E-8</v>
      </c>
    </row>
    <row r="165" spans="1:7">
      <c r="A165" s="148" t="s">
        <v>5383</v>
      </c>
      <c r="B165" s="144" t="s">
        <v>3846</v>
      </c>
      <c r="C165" s="141">
        <v>12</v>
      </c>
      <c r="D165" s="145">
        <v>56473641</v>
      </c>
      <c r="E165" s="145">
        <v>56497289</v>
      </c>
      <c r="F165" s="141">
        <v>40</v>
      </c>
      <c r="G165" s="142">
        <v>1.465E-8</v>
      </c>
    </row>
    <row r="166" spans="1:7">
      <c r="A166" s="148" t="s">
        <v>4835</v>
      </c>
      <c r="B166" s="144" t="s">
        <v>2382</v>
      </c>
      <c r="C166" s="141">
        <v>1</v>
      </c>
      <c r="D166" s="145">
        <v>43916824</v>
      </c>
      <c r="E166" s="145">
        <v>43919660</v>
      </c>
      <c r="F166" s="141">
        <v>7</v>
      </c>
      <c r="G166" s="142">
        <v>1.4831000000000001E-8</v>
      </c>
    </row>
    <row r="167" spans="1:7">
      <c r="A167" s="148" t="s">
        <v>5371</v>
      </c>
      <c r="B167" s="144" t="s">
        <v>3805</v>
      </c>
      <c r="C167" s="141">
        <v>12</v>
      </c>
      <c r="D167" s="145">
        <v>49412758</v>
      </c>
      <c r="E167" s="145">
        <v>49453557</v>
      </c>
      <c r="F167" s="141">
        <v>45</v>
      </c>
      <c r="G167" s="142">
        <v>1.5122000000000001E-8</v>
      </c>
    </row>
    <row r="168" spans="1:7">
      <c r="A168" s="148" t="s">
        <v>5228</v>
      </c>
      <c r="B168" s="144" t="s">
        <v>3319</v>
      </c>
      <c r="C168" s="141">
        <v>7</v>
      </c>
      <c r="D168" s="145">
        <v>99933737</v>
      </c>
      <c r="E168" s="145">
        <v>99965356</v>
      </c>
      <c r="F168" s="141">
        <v>50</v>
      </c>
      <c r="G168" s="142">
        <v>1.5767999999999999E-8</v>
      </c>
    </row>
    <row r="169" spans="1:7">
      <c r="A169" s="148" t="s">
        <v>5141</v>
      </c>
      <c r="B169" s="144" t="s">
        <v>3071</v>
      </c>
      <c r="C169" s="141">
        <v>6</v>
      </c>
      <c r="D169" s="145">
        <v>12717893</v>
      </c>
      <c r="E169" s="145">
        <v>13288645</v>
      </c>
      <c r="F169" s="141">
        <v>1692</v>
      </c>
      <c r="G169" s="142">
        <v>1.5948999999999999E-8</v>
      </c>
    </row>
    <row r="170" spans="1:7">
      <c r="A170" s="148" t="s">
        <v>5041</v>
      </c>
      <c r="B170" s="144" t="s">
        <v>2882</v>
      </c>
      <c r="C170" s="141">
        <v>4</v>
      </c>
      <c r="D170" s="145">
        <v>2965335</v>
      </c>
      <c r="E170" s="145">
        <v>3042474</v>
      </c>
      <c r="F170" s="141">
        <v>288</v>
      </c>
      <c r="G170" s="142">
        <v>1.8771E-8</v>
      </c>
    </row>
    <row r="171" spans="1:7">
      <c r="A171" s="148" t="s">
        <v>5322</v>
      </c>
      <c r="B171" s="144" t="s">
        <v>3616</v>
      </c>
      <c r="C171" s="141">
        <v>10</v>
      </c>
      <c r="D171" s="145">
        <v>104183002</v>
      </c>
      <c r="E171" s="145">
        <v>104192418</v>
      </c>
      <c r="F171" s="141">
        <v>17</v>
      </c>
      <c r="G171" s="142">
        <v>1.9557999999999999E-8</v>
      </c>
    </row>
    <row r="172" spans="1:7">
      <c r="A172" s="148" t="s">
        <v>4903</v>
      </c>
      <c r="B172" s="144" t="s">
        <v>2587</v>
      </c>
      <c r="C172" s="141">
        <v>2</v>
      </c>
      <c r="D172" s="145">
        <v>140988992</v>
      </c>
      <c r="E172" s="145">
        <v>142889270</v>
      </c>
      <c r="F172" s="141">
        <v>8393</v>
      </c>
      <c r="G172" s="142">
        <v>1.9609E-8</v>
      </c>
    </row>
    <row r="173" spans="1:7">
      <c r="A173" s="148" t="s">
        <v>5086</v>
      </c>
      <c r="B173" s="144" t="s">
        <v>2970</v>
      </c>
      <c r="C173" s="141">
        <v>5</v>
      </c>
      <c r="D173" s="145">
        <v>60453536</v>
      </c>
      <c r="E173" s="145">
        <v>60458301</v>
      </c>
      <c r="F173" s="141">
        <v>6</v>
      </c>
      <c r="G173" s="142">
        <v>2.0893000000000001E-8</v>
      </c>
    </row>
    <row r="174" spans="1:7">
      <c r="A174" s="148" t="s">
        <v>4853</v>
      </c>
      <c r="B174" s="144" t="s">
        <v>4854</v>
      </c>
      <c r="C174" s="141">
        <v>1</v>
      </c>
      <c r="D174" s="145">
        <v>57460451</v>
      </c>
      <c r="E174" s="145">
        <v>59012406</v>
      </c>
      <c r="F174" s="141">
        <v>5459</v>
      </c>
      <c r="G174" s="142">
        <v>2.1681999999999999E-8</v>
      </c>
    </row>
    <row r="175" spans="1:7">
      <c r="A175" s="148" t="s">
        <v>5569</v>
      </c>
      <c r="B175" s="144" t="s">
        <v>4533</v>
      </c>
      <c r="C175" s="141">
        <v>18</v>
      </c>
      <c r="D175" s="145">
        <v>34823010</v>
      </c>
      <c r="E175" s="145">
        <v>35146000</v>
      </c>
      <c r="F175" s="141">
        <v>1018</v>
      </c>
      <c r="G175" s="142">
        <v>2.1821999999999998E-8</v>
      </c>
    </row>
    <row r="176" spans="1:7">
      <c r="A176" s="148" t="s">
        <v>5207</v>
      </c>
      <c r="B176" s="144" t="s">
        <v>5208</v>
      </c>
      <c r="C176" s="141">
        <v>7</v>
      </c>
      <c r="D176" s="145">
        <v>14184674</v>
      </c>
      <c r="E176" s="145">
        <v>15014402</v>
      </c>
      <c r="F176" s="141">
        <v>3212</v>
      </c>
      <c r="G176" s="142">
        <v>2.2446999999999999E-8</v>
      </c>
    </row>
    <row r="177" spans="1:7">
      <c r="A177" s="148" t="s">
        <v>5385</v>
      </c>
      <c r="B177" s="144" t="s">
        <v>3946</v>
      </c>
      <c r="C177" s="141">
        <v>12</v>
      </c>
      <c r="D177" s="145">
        <v>123459127</v>
      </c>
      <c r="E177" s="145">
        <v>123464590</v>
      </c>
      <c r="F177" s="141">
        <v>7</v>
      </c>
      <c r="G177" s="142">
        <v>2.3006000000000001E-8</v>
      </c>
    </row>
    <row r="178" spans="1:7">
      <c r="A178" s="148" t="s">
        <v>5422</v>
      </c>
      <c r="B178" s="144" t="s">
        <v>4013</v>
      </c>
      <c r="C178" s="141">
        <v>14</v>
      </c>
      <c r="D178" s="145">
        <v>23440383</v>
      </c>
      <c r="E178" s="145">
        <v>23451851</v>
      </c>
      <c r="F178" s="141">
        <v>25</v>
      </c>
      <c r="G178" s="142">
        <v>2.5367999999999999E-8</v>
      </c>
    </row>
    <row r="179" spans="1:7">
      <c r="A179" s="148" t="s">
        <v>5204</v>
      </c>
      <c r="B179" s="144" t="s">
        <v>5205</v>
      </c>
      <c r="C179" s="141">
        <v>7</v>
      </c>
      <c r="D179" s="145">
        <v>11409984</v>
      </c>
      <c r="E179" s="145">
        <v>11871824</v>
      </c>
      <c r="F179" s="141">
        <v>2119</v>
      </c>
      <c r="G179" s="142">
        <v>2.6671000000000001E-8</v>
      </c>
    </row>
    <row r="180" spans="1:7">
      <c r="A180" s="148" t="s">
        <v>5615</v>
      </c>
      <c r="B180" s="144" t="s">
        <v>4777</v>
      </c>
      <c r="C180" s="141">
        <v>20</v>
      </c>
      <c r="D180" s="145">
        <v>59827482</v>
      </c>
      <c r="E180" s="145">
        <v>60515673</v>
      </c>
      <c r="F180" s="141">
        <v>3494</v>
      </c>
      <c r="G180" s="142">
        <v>2.7694E-8</v>
      </c>
    </row>
    <row r="181" spans="1:7">
      <c r="A181" s="148" t="s">
        <v>5265</v>
      </c>
      <c r="B181" s="144" t="s">
        <v>3453</v>
      </c>
      <c r="C181" s="141">
        <v>8</v>
      </c>
      <c r="D181" s="145">
        <v>92967203</v>
      </c>
      <c r="E181" s="145">
        <v>93115514</v>
      </c>
      <c r="F181" s="141">
        <v>240</v>
      </c>
      <c r="G181" s="142">
        <v>2.8326000000000002E-8</v>
      </c>
    </row>
    <row r="182" spans="1:7">
      <c r="A182" s="148" t="s">
        <v>5552</v>
      </c>
      <c r="B182" s="149">
        <v>45539</v>
      </c>
      <c r="C182" s="141">
        <v>17</v>
      </c>
      <c r="D182" s="145">
        <v>56597611</v>
      </c>
      <c r="E182" s="145">
        <v>56618179</v>
      </c>
      <c r="F182" s="141">
        <v>49</v>
      </c>
      <c r="G182" s="142">
        <v>2.9137999999999999E-8</v>
      </c>
    </row>
    <row r="183" spans="1:7">
      <c r="A183" s="148" t="s">
        <v>5349</v>
      </c>
      <c r="B183" s="144" t="s">
        <v>5350</v>
      </c>
      <c r="C183" s="141">
        <v>11</v>
      </c>
      <c r="D183" s="145">
        <v>57510986</v>
      </c>
      <c r="E183" s="145">
        <v>57519253</v>
      </c>
      <c r="F183" s="141">
        <v>7</v>
      </c>
      <c r="G183" s="142">
        <v>2.9283000000000002E-8</v>
      </c>
    </row>
    <row r="184" spans="1:7">
      <c r="A184" s="148" t="s">
        <v>5128</v>
      </c>
      <c r="B184" s="144" t="s">
        <v>5129</v>
      </c>
      <c r="C184" s="141">
        <v>5</v>
      </c>
      <c r="D184" s="145">
        <v>167718656</v>
      </c>
      <c r="E184" s="145">
        <v>167899308</v>
      </c>
      <c r="F184" s="141">
        <v>723</v>
      </c>
      <c r="G184" s="142">
        <v>3.0298999999999999E-8</v>
      </c>
    </row>
    <row r="185" spans="1:7">
      <c r="A185" s="148" t="s">
        <v>5336</v>
      </c>
      <c r="B185" s="144" t="s">
        <v>3673</v>
      </c>
      <c r="C185" s="141">
        <v>11</v>
      </c>
      <c r="D185" s="145">
        <v>24518516</v>
      </c>
      <c r="E185" s="145">
        <v>25104150</v>
      </c>
      <c r="F185" s="141">
        <v>2902</v>
      </c>
      <c r="G185" s="142">
        <v>3.1035E-8</v>
      </c>
    </row>
    <row r="186" spans="1:7">
      <c r="A186" s="148" t="s">
        <v>4932</v>
      </c>
      <c r="B186" s="144" t="s">
        <v>2704</v>
      </c>
      <c r="C186" s="141">
        <v>3</v>
      </c>
      <c r="D186" s="145">
        <v>16844159</v>
      </c>
      <c r="E186" s="145">
        <v>17132086</v>
      </c>
      <c r="F186" s="141">
        <v>874</v>
      </c>
      <c r="G186" s="142">
        <v>3.2405999999999999E-8</v>
      </c>
    </row>
    <row r="187" spans="1:7">
      <c r="A187" s="148" t="s">
        <v>5043</v>
      </c>
      <c r="B187" s="144" t="s">
        <v>2884</v>
      </c>
      <c r="C187" s="141">
        <v>4</v>
      </c>
      <c r="D187" s="145">
        <v>3246096</v>
      </c>
      <c r="E187" s="145">
        <v>3273465</v>
      </c>
      <c r="F187" s="141">
        <v>106</v>
      </c>
      <c r="G187" s="142">
        <v>3.2765000000000003E-8</v>
      </c>
    </row>
    <row r="188" spans="1:7">
      <c r="A188" s="148" t="s">
        <v>5066</v>
      </c>
      <c r="B188" s="144" t="s">
        <v>2942</v>
      </c>
      <c r="C188" s="141">
        <v>4</v>
      </c>
      <c r="D188" s="145">
        <v>152591656</v>
      </c>
      <c r="E188" s="145">
        <v>152682175</v>
      </c>
      <c r="F188" s="141">
        <v>238</v>
      </c>
      <c r="G188" s="142">
        <v>3.5221000000000002E-8</v>
      </c>
    </row>
    <row r="189" spans="1:7">
      <c r="A189" s="148" t="s">
        <v>5500</v>
      </c>
      <c r="B189" s="144" t="s">
        <v>4203</v>
      </c>
      <c r="C189" s="141">
        <v>16</v>
      </c>
      <c r="D189" s="145">
        <v>31127075</v>
      </c>
      <c r="E189" s="145">
        <v>31142714</v>
      </c>
      <c r="F189" s="141">
        <v>25</v>
      </c>
      <c r="G189" s="142">
        <v>3.5940000000000003E-8</v>
      </c>
    </row>
    <row r="190" spans="1:7">
      <c r="A190" s="148" t="s">
        <v>4921</v>
      </c>
      <c r="B190" s="144" t="s">
        <v>2677</v>
      </c>
      <c r="C190" s="141">
        <v>2</v>
      </c>
      <c r="D190" s="145">
        <v>233631174</v>
      </c>
      <c r="E190" s="145">
        <v>233641278</v>
      </c>
      <c r="F190" s="141">
        <v>29</v>
      </c>
      <c r="G190" s="142">
        <v>3.6691000000000001E-8</v>
      </c>
    </row>
    <row r="191" spans="1:7">
      <c r="A191" s="148" t="s">
        <v>5271</v>
      </c>
      <c r="B191" s="144" t="s">
        <v>5272</v>
      </c>
      <c r="C191" s="141">
        <v>8</v>
      </c>
      <c r="D191" s="145">
        <v>130851839</v>
      </c>
      <c r="E191" s="145">
        <v>131029375</v>
      </c>
      <c r="F191" s="141">
        <v>392</v>
      </c>
      <c r="G191" s="142">
        <v>3.7178999999999998E-8</v>
      </c>
    </row>
    <row r="192" spans="1:7">
      <c r="A192" s="148" t="s">
        <v>5401</v>
      </c>
      <c r="B192" s="144" t="s">
        <v>5402</v>
      </c>
      <c r="C192" s="141">
        <v>13</v>
      </c>
      <c r="D192" s="145">
        <v>31774073</v>
      </c>
      <c r="E192" s="145">
        <v>31906413</v>
      </c>
      <c r="F192" s="141">
        <v>382</v>
      </c>
      <c r="G192" s="142">
        <v>3.9658999999999998E-8</v>
      </c>
    </row>
    <row r="193" spans="1:7">
      <c r="A193" s="148" t="s">
        <v>5369</v>
      </c>
      <c r="B193" s="144" t="s">
        <v>3804</v>
      </c>
      <c r="C193" s="141">
        <v>12</v>
      </c>
      <c r="D193" s="145">
        <v>49396057</v>
      </c>
      <c r="E193" s="145">
        <v>49412980</v>
      </c>
      <c r="F193" s="141">
        <v>20</v>
      </c>
      <c r="G193" s="142">
        <v>4.1133000000000002E-8</v>
      </c>
    </row>
    <row r="194" spans="1:7">
      <c r="A194" s="148" t="s">
        <v>4887</v>
      </c>
      <c r="B194" s="144" t="s">
        <v>4888</v>
      </c>
      <c r="C194" s="141">
        <v>2</v>
      </c>
      <c r="D194" s="145">
        <v>72403113</v>
      </c>
      <c r="E194" s="145">
        <v>73053170</v>
      </c>
      <c r="F194" s="141">
        <v>1178</v>
      </c>
      <c r="G194" s="142">
        <v>4.3509999999999997E-8</v>
      </c>
    </row>
    <row r="195" spans="1:7">
      <c r="A195" s="148" t="s">
        <v>5150</v>
      </c>
      <c r="B195" s="144" t="s">
        <v>5151</v>
      </c>
      <c r="C195" s="141">
        <v>6</v>
      </c>
      <c r="D195" s="145">
        <v>31236526</v>
      </c>
      <c r="E195" s="145">
        <v>31239907</v>
      </c>
      <c r="F195" s="141">
        <v>83</v>
      </c>
      <c r="G195" s="142">
        <v>4.5222E-8</v>
      </c>
    </row>
    <row r="196" spans="1:7">
      <c r="A196" s="148" t="s">
        <v>5260</v>
      </c>
      <c r="B196" s="144" t="s">
        <v>3404</v>
      </c>
      <c r="C196" s="141">
        <v>7</v>
      </c>
      <c r="D196" s="145">
        <v>150754297</v>
      </c>
      <c r="E196" s="145">
        <v>150773614</v>
      </c>
      <c r="F196" s="141">
        <v>62</v>
      </c>
      <c r="G196" s="142">
        <v>4.5639999999999997E-8</v>
      </c>
    </row>
    <row r="197" spans="1:7">
      <c r="A197" s="148" t="s">
        <v>5097</v>
      </c>
      <c r="B197" s="144" t="s">
        <v>2993</v>
      </c>
      <c r="C197" s="141">
        <v>5</v>
      </c>
      <c r="D197" s="145">
        <v>88013975</v>
      </c>
      <c r="E197" s="145">
        <v>88199922</v>
      </c>
      <c r="F197" s="141">
        <v>399</v>
      </c>
      <c r="G197" s="142">
        <v>4.5801000000000001E-8</v>
      </c>
    </row>
    <row r="198" spans="1:7">
      <c r="A198" s="148" t="s">
        <v>4885</v>
      </c>
      <c r="B198" s="144" t="s">
        <v>2508</v>
      </c>
      <c r="C198" s="141">
        <v>2</v>
      </c>
      <c r="D198" s="145">
        <v>61244360</v>
      </c>
      <c r="E198" s="145">
        <v>61279125</v>
      </c>
      <c r="F198" s="141">
        <v>72</v>
      </c>
      <c r="G198" s="142">
        <v>4.7536000000000003E-8</v>
      </c>
    </row>
    <row r="199" spans="1:7">
      <c r="A199" s="148" t="s">
        <v>5332</v>
      </c>
      <c r="B199" s="144" t="s">
        <v>3652</v>
      </c>
      <c r="C199" s="141">
        <v>10</v>
      </c>
      <c r="D199" s="145">
        <v>106400859</v>
      </c>
      <c r="E199" s="145">
        <v>107024993</v>
      </c>
      <c r="F199" s="141">
        <v>2265</v>
      </c>
      <c r="G199" s="142">
        <v>4.9728E-8</v>
      </c>
    </row>
    <row r="200" spans="1:7">
      <c r="A200" s="148" t="s">
        <v>5330</v>
      </c>
      <c r="B200" s="144" t="s">
        <v>3632</v>
      </c>
      <c r="C200" s="141">
        <v>10</v>
      </c>
      <c r="D200" s="145">
        <v>104845940</v>
      </c>
      <c r="E200" s="145">
        <v>104953056</v>
      </c>
      <c r="F200" s="141">
        <v>268</v>
      </c>
      <c r="G200" s="142">
        <v>4.9858000000000002E-8</v>
      </c>
    </row>
    <row r="201" spans="1:7">
      <c r="A201" s="148" t="s">
        <v>4823</v>
      </c>
      <c r="B201" s="144" t="s">
        <v>2351</v>
      </c>
      <c r="C201" s="141">
        <v>1</v>
      </c>
      <c r="D201" s="145">
        <v>29138654</v>
      </c>
      <c r="E201" s="145">
        <v>29190208</v>
      </c>
      <c r="F201" s="141">
        <v>179</v>
      </c>
      <c r="G201" s="142">
        <v>5.5923999999999998E-8</v>
      </c>
    </row>
    <row r="202" spans="1:7">
      <c r="A202" s="148" t="s">
        <v>5565</v>
      </c>
      <c r="B202" s="144" t="s">
        <v>4512</v>
      </c>
      <c r="C202" s="141">
        <v>18</v>
      </c>
      <c r="D202" s="145">
        <v>25530930</v>
      </c>
      <c r="E202" s="145">
        <v>25757410</v>
      </c>
      <c r="F202" s="141">
        <v>551</v>
      </c>
      <c r="G202" s="142">
        <v>5.8694999999999997E-8</v>
      </c>
    </row>
    <row r="203" spans="1:7">
      <c r="A203" s="148" t="s">
        <v>5556</v>
      </c>
      <c r="B203" s="144" t="s">
        <v>4485</v>
      </c>
      <c r="C203" s="141">
        <v>17</v>
      </c>
      <c r="D203" s="145">
        <v>56833230</v>
      </c>
      <c r="E203" s="145">
        <v>57058983</v>
      </c>
      <c r="F203" s="141">
        <v>452</v>
      </c>
      <c r="G203" s="142">
        <v>5.9625000000000006E-8</v>
      </c>
    </row>
    <row r="204" spans="1:7">
      <c r="A204" s="148" t="s">
        <v>5174</v>
      </c>
      <c r="B204" s="144" t="s">
        <v>5175</v>
      </c>
      <c r="C204" s="141">
        <v>6</v>
      </c>
      <c r="D204" s="145">
        <v>32065953</v>
      </c>
      <c r="E204" s="145">
        <v>32096030</v>
      </c>
      <c r="F204" s="141">
        <v>75</v>
      </c>
      <c r="G204" s="142">
        <v>6.2278999999999998E-8</v>
      </c>
    </row>
    <row r="205" spans="1:7">
      <c r="A205" s="148" t="s">
        <v>4865</v>
      </c>
      <c r="B205" s="144" t="s">
        <v>2444</v>
      </c>
      <c r="C205" s="141">
        <v>1</v>
      </c>
      <c r="D205" s="145">
        <v>201865580</v>
      </c>
      <c r="E205" s="145">
        <v>201915715</v>
      </c>
      <c r="F205" s="141">
        <v>144</v>
      </c>
      <c r="G205" s="142">
        <v>6.2419999999999999E-8</v>
      </c>
    </row>
    <row r="206" spans="1:7">
      <c r="A206" s="148" t="s">
        <v>5210</v>
      </c>
      <c r="B206" s="144" t="s">
        <v>5211</v>
      </c>
      <c r="C206" s="141">
        <v>7</v>
      </c>
      <c r="D206" s="145">
        <v>39017598</v>
      </c>
      <c r="E206" s="145">
        <v>39532694</v>
      </c>
      <c r="F206" s="141">
        <v>1655</v>
      </c>
      <c r="G206" s="142">
        <v>6.3528999999999999E-8</v>
      </c>
    </row>
    <row r="207" spans="1:7">
      <c r="A207" s="148" t="s">
        <v>5377</v>
      </c>
      <c r="B207" s="144" t="s">
        <v>3842</v>
      </c>
      <c r="C207" s="141">
        <v>12</v>
      </c>
      <c r="D207" s="145">
        <v>56367697</v>
      </c>
      <c r="E207" s="145">
        <v>56388490</v>
      </c>
      <c r="F207" s="141">
        <v>52</v>
      </c>
      <c r="G207" s="142">
        <v>6.4013999999999993E-8</v>
      </c>
    </row>
    <row r="208" spans="1:7">
      <c r="A208" s="148" t="s">
        <v>5234</v>
      </c>
      <c r="B208" s="144" t="s">
        <v>3322</v>
      </c>
      <c r="C208" s="141">
        <v>7</v>
      </c>
      <c r="D208" s="145">
        <v>100026413</v>
      </c>
      <c r="E208" s="145">
        <v>100031741</v>
      </c>
      <c r="F208" s="141">
        <v>14</v>
      </c>
      <c r="G208" s="142">
        <v>6.6366E-8</v>
      </c>
    </row>
    <row r="209" spans="1:7">
      <c r="A209" s="148" t="s">
        <v>5328</v>
      </c>
      <c r="B209" s="144" t="s">
        <v>3631</v>
      </c>
      <c r="C209" s="141">
        <v>10</v>
      </c>
      <c r="D209" s="145">
        <v>104678050</v>
      </c>
      <c r="E209" s="145">
        <v>104849978</v>
      </c>
      <c r="F209" s="141">
        <v>464</v>
      </c>
      <c r="G209" s="142">
        <v>6.8037000000000002E-8</v>
      </c>
    </row>
    <row r="210" spans="1:7">
      <c r="A210" s="148" t="s">
        <v>5379</v>
      </c>
      <c r="B210" s="144" t="s">
        <v>3843</v>
      </c>
      <c r="C210" s="141">
        <v>12</v>
      </c>
      <c r="D210" s="145">
        <v>56390964</v>
      </c>
      <c r="E210" s="145">
        <v>56400425</v>
      </c>
      <c r="F210" s="141">
        <v>18</v>
      </c>
      <c r="G210" s="142">
        <v>7.1101999999999997E-8</v>
      </c>
    </row>
    <row r="211" spans="1:7">
      <c r="A211" s="148" t="s">
        <v>5068</v>
      </c>
      <c r="B211" s="144" t="s">
        <v>2954</v>
      </c>
      <c r="C211" s="141">
        <v>4</v>
      </c>
      <c r="D211" s="145">
        <v>159690290</v>
      </c>
      <c r="E211" s="145">
        <v>159829201</v>
      </c>
      <c r="F211" s="141">
        <v>224</v>
      </c>
      <c r="G211" s="142">
        <v>7.2278999999999995E-8</v>
      </c>
    </row>
    <row r="212" spans="1:7">
      <c r="A212" s="148" t="s">
        <v>5183</v>
      </c>
      <c r="B212" s="144" t="s">
        <v>5184</v>
      </c>
      <c r="C212" s="141">
        <v>6</v>
      </c>
      <c r="D212" s="145">
        <v>108881038</v>
      </c>
      <c r="E212" s="145">
        <v>109005977</v>
      </c>
      <c r="F212" s="141">
        <v>239</v>
      </c>
      <c r="G212" s="142">
        <v>7.2855E-8</v>
      </c>
    </row>
    <row r="213" spans="1:7">
      <c r="A213" s="148" t="s">
        <v>5197</v>
      </c>
      <c r="B213" s="144" t="s">
        <v>3230</v>
      </c>
      <c r="C213" s="141">
        <v>6</v>
      </c>
      <c r="D213" s="145">
        <v>151977826</v>
      </c>
      <c r="E213" s="145">
        <v>152450754</v>
      </c>
      <c r="F213" s="141">
        <v>1687</v>
      </c>
      <c r="G213" s="142">
        <v>7.3107999999999995E-8</v>
      </c>
    </row>
    <row r="214" spans="1:7">
      <c r="A214" s="148" t="s">
        <v>5611</v>
      </c>
      <c r="B214" s="144" t="s">
        <v>4724</v>
      </c>
      <c r="C214" s="141">
        <v>20</v>
      </c>
      <c r="D214" s="145">
        <v>43595115</v>
      </c>
      <c r="E214" s="145">
        <v>43708600</v>
      </c>
      <c r="F214" s="141">
        <v>253</v>
      </c>
      <c r="G214" s="142">
        <v>7.575E-8</v>
      </c>
    </row>
    <row r="215" spans="1:7">
      <c r="A215" s="148" t="s">
        <v>5498</v>
      </c>
      <c r="B215" s="144" t="s">
        <v>4202</v>
      </c>
      <c r="C215" s="141">
        <v>16</v>
      </c>
      <c r="D215" s="145">
        <v>31117428</v>
      </c>
      <c r="E215" s="145">
        <v>31124110</v>
      </c>
      <c r="F215" s="141">
        <v>9</v>
      </c>
      <c r="G215" s="142">
        <v>7.6187999999999994E-8</v>
      </c>
    </row>
    <row r="216" spans="1:7">
      <c r="A216" s="148" t="s">
        <v>5397</v>
      </c>
      <c r="B216" s="144" t="s">
        <v>3953</v>
      </c>
      <c r="C216" s="141">
        <v>12</v>
      </c>
      <c r="D216" s="145">
        <v>123868320</v>
      </c>
      <c r="E216" s="145">
        <v>123893905</v>
      </c>
      <c r="F216" s="141">
        <v>70</v>
      </c>
      <c r="G216" s="142">
        <v>7.6895000000000001E-8</v>
      </c>
    </row>
    <row r="217" spans="1:7">
      <c r="A217" s="148" t="s">
        <v>5258</v>
      </c>
      <c r="B217" s="144" t="s">
        <v>3403</v>
      </c>
      <c r="C217" s="141">
        <v>7</v>
      </c>
      <c r="D217" s="145">
        <v>150750899</v>
      </c>
      <c r="E217" s="145">
        <v>150755617</v>
      </c>
      <c r="F217" s="141">
        <v>13</v>
      </c>
      <c r="G217" s="142">
        <v>7.7697999999999999E-8</v>
      </c>
    </row>
    <row r="218" spans="1:7">
      <c r="A218" s="148" t="s">
        <v>4869</v>
      </c>
      <c r="B218" s="144" t="s">
        <v>4870</v>
      </c>
      <c r="C218" s="141">
        <v>1</v>
      </c>
      <c r="D218" s="145">
        <v>208195587</v>
      </c>
      <c r="E218" s="145">
        <v>208417665</v>
      </c>
      <c r="F218" s="141">
        <v>750</v>
      </c>
      <c r="G218" s="142">
        <v>8.4546999999999996E-8</v>
      </c>
    </row>
    <row r="219" spans="1:7">
      <c r="A219" s="148" t="s">
        <v>4819</v>
      </c>
      <c r="B219" s="144" t="s">
        <v>2346</v>
      </c>
      <c r="C219" s="141">
        <v>1</v>
      </c>
      <c r="D219" s="145">
        <v>28879597</v>
      </c>
      <c r="E219" s="145">
        <v>28905051</v>
      </c>
      <c r="F219" s="141">
        <v>46</v>
      </c>
      <c r="G219" s="142">
        <v>9.0684999999999994E-8</v>
      </c>
    </row>
    <row r="220" spans="1:7">
      <c r="A220" s="148" t="s">
        <v>5414</v>
      </c>
      <c r="B220" s="144" t="s">
        <v>3997</v>
      </c>
      <c r="C220" s="141">
        <v>13</v>
      </c>
      <c r="D220" s="145">
        <v>100741269</v>
      </c>
      <c r="E220" s="145">
        <v>101182686</v>
      </c>
      <c r="F220" s="141">
        <v>976</v>
      </c>
      <c r="G220" s="142">
        <v>9.2943000000000001E-8</v>
      </c>
    </row>
    <row r="221" spans="1:7">
      <c r="A221" s="148" t="s">
        <v>5070</v>
      </c>
      <c r="B221" s="144" t="s">
        <v>2955</v>
      </c>
      <c r="C221" s="141">
        <v>4</v>
      </c>
      <c r="D221" s="145">
        <v>159814286</v>
      </c>
      <c r="E221" s="145">
        <v>159959912</v>
      </c>
      <c r="F221" s="141">
        <v>425</v>
      </c>
      <c r="G221" s="142">
        <v>9.6125999999999997E-8</v>
      </c>
    </row>
    <row r="222" spans="1:7">
      <c r="A222" s="148" t="s">
        <v>5146</v>
      </c>
      <c r="B222" s="144" t="s">
        <v>3119</v>
      </c>
      <c r="C222" s="141">
        <v>6</v>
      </c>
      <c r="D222" s="145">
        <v>26501449</v>
      </c>
      <c r="E222" s="145">
        <v>26510650</v>
      </c>
      <c r="F222" s="141">
        <v>26</v>
      </c>
      <c r="G222" s="142">
        <v>1.0077E-7</v>
      </c>
    </row>
    <row r="223" spans="1:7">
      <c r="A223" s="148" t="s">
        <v>4812</v>
      </c>
      <c r="B223" s="144" t="s">
        <v>4813</v>
      </c>
      <c r="C223" s="141">
        <v>1</v>
      </c>
      <c r="D223" s="145">
        <v>6845384</v>
      </c>
      <c r="E223" s="145">
        <v>7829766</v>
      </c>
      <c r="F223" s="141">
        <v>3197</v>
      </c>
      <c r="G223" s="142">
        <v>1.017E-7</v>
      </c>
    </row>
    <row r="224" spans="1:7">
      <c r="A224" s="148" t="s">
        <v>5107</v>
      </c>
      <c r="B224" s="144" t="s">
        <v>5108</v>
      </c>
      <c r="C224" s="141">
        <v>5</v>
      </c>
      <c r="D224" s="145">
        <v>137514408</v>
      </c>
      <c r="E224" s="145">
        <v>137523404</v>
      </c>
      <c r="F224" s="141">
        <v>15</v>
      </c>
      <c r="G224" s="142">
        <v>1.0197000000000001E-7</v>
      </c>
    </row>
    <row r="225" spans="1:7">
      <c r="A225" s="148" t="s">
        <v>5131</v>
      </c>
      <c r="B225" s="144" t="s">
        <v>3055</v>
      </c>
      <c r="C225" s="141">
        <v>5</v>
      </c>
      <c r="D225" s="145">
        <v>169064251</v>
      </c>
      <c r="E225" s="145">
        <v>169510386</v>
      </c>
      <c r="F225" s="141">
        <v>1631</v>
      </c>
      <c r="G225" s="142">
        <v>1.2270999999999999E-7</v>
      </c>
    </row>
    <row r="226" spans="1:7">
      <c r="A226" s="148" t="s">
        <v>5165</v>
      </c>
      <c r="B226" s="144" t="s">
        <v>5166</v>
      </c>
      <c r="C226" s="141">
        <v>6</v>
      </c>
      <c r="D226" s="145">
        <v>31606805</v>
      </c>
      <c r="E226" s="145">
        <v>31620482</v>
      </c>
      <c r="F226" s="141">
        <v>44</v>
      </c>
      <c r="G226" s="142">
        <v>1.2438999999999999E-7</v>
      </c>
    </row>
    <row r="227" spans="1:7">
      <c r="A227" s="148" t="s">
        <v>5424</v>
      </c>
      <c r="B227" s="144" t="s">
        <v>4051</v>
      </c>
      <c r="C227" s="141">
        <v>14</v>
      </c>
      <c r="D227" s="145">
        <v>30045687</v>
      </c>
      <c r="E227" s="145">
        <v>30661104</v>
      </c>
      <c r="F227" s="141">
        <v>1766</v>
      </c>
      <c r="G227" s="142">
        <v>1.2886999999999999E-7</v>
      </c>
    </row>
    <row r="228" spans="1:7">
      <c r="A228" s="148" t="s">
        <v>4845</v>
      </c>
      <c r="B228" s="144" t="s">
        <v>2389</v>
      </c>
      <c r="C228" s="141">
        <v>1</v>
      </c>
      <c r="D228" s="145">
        <v>44440159</v>
      </c>
      <c r="E228" s="145">
        <v>44443967</v>
      </c>
      <c r="F228" s="141">
        <v>9</v>
      </c>
      <c r="G228" s="142">
        <v>1.3554999999999999E-7</v>
      </c>
    </row>
    <row r="229" spans="1:7">
      <c r="A229" s="148" t="s">
        <v>4831</v>
      </c>
      <c r="B229" s="144" t="s">
        <v>2379</v>
      </c>
      <c r="C229" s="141">
        <v>1</v>
      </c>
      <c r="D229" s="145">
        <v>43829068</v>
      </c>
      <c r="E229" s="145">
        <v>43833696</v>
      </c>
      <c r="F229" s="141">
        <v>9</v>
      </c>
      <c r="G229" s="142">
        <v>1.4132E-7</v>
      </c>
    </row>
    <row r="230" spans="1:7">
      <c r="A230" s="148" t="s">
        <v>5280</v>
      </c>
      <c r="B230" s="144" t="s">
        <v>3513</v>
      </c>
      <c r="C230" s="141">
        <v>9</v>
      </c>
      <c r="D230" s="145">
        <v>96338689</v>
      </c>
      <c r="E230" s="145">
        <v>96441869</v>
      </c>
      <c r="F230" s="141">
        <v>489</v>
      </c>
      <c r="G230" s="142">
        <v>1.4322999999999999E-7</v>
      </c>
    </row>
    <row r="231" spans="1:7">
      <c r="A231" s="148" t="s">
        <v>5320</v>
      </c>
      <c r="B231" s="144" t="s">
        <v>3615</v>
      </c>
      <c r="C231" s="141">
        <v>10</v>
      </c>
      <c r="D231" s="145">
        <v>104178946</v>
      </c>
      <c r="E231" s="145">
        <v>104182893</v>
      </c>
      <c r="F231" s="141">
        <v>6</v>
      </c>
      <c r="G231" s="142">
        <v>1.4455000000000001E-7</v>
      </c>
    </row>
    <row r="232" spans="1:7">
      <c r="A232" s="148" t="s">
        <v>4908</v>
      </c>
      <c r="B232" s="144" t="s">
        <v>2593</v>
      </c>
      <c r="C232" s="141">
        <v>2</v>
      </c>
      <c r="D232" s="145">
        <v>173940163</v>
      </c>
      <c r="E232" s="145">
        <v>174132738</v>
      </c>
      <c r="F232" s="141">
        <v>730</v>
      </c>
      <c r="G232" s="142">
        <v>1.4698000000000001E-7</v>
      </c>
    </row>
    <row r="233" spans="1:7">
      <c r="A233" s="148" t="s">
        <v>5072</v>
      </c>
      <c r="B233" s="144" t="s">
        <v>5073</v>
      </c>
      <c r="C233" s="141">
        <v>4</v>
      </c>
      <c r="D233" s="145">
        <v>176554085</v>
      </c>
      <c r="E233" s="145">
        <v>176923815</v>
      </c>
      <c r="F233" s="141">
        <v>1333</v>
      </c>
      <c r="G233" s="142">
        <v>1.4817000000000001E-7</v>
      </c>
    </row>
    <row r="234" spans="1:7">
      <c r="A234" s="148" t="s">
        <v>5020</v>
      </c>
      <c r="B234" s="144" t="s">
        <v>2801</v>
      </c>
      <c r="C234" s="141">
        <v>3</v>
      </c>
      <c r="D234" s="145">
        <v>50337320</v>
      </c>
      <c r="E234" s="145">
        <v>50349812</v>
      </c>
      <c r="F234" s="141">
        <v>13</v>
      </c>
      <c r="G234" s="142">
        <v>1.5179000000000001E-7</v>
      </c>
    </row>
    <row r="235" spans="1:7">
      <c r="A235" s="148" t="s">
        <v>5352</v>
      </c>
      <c r="B235" s="144" t="s">
        <v>3704</v>
      </c>
      <c r="C235" s="141">
        <v>11</v>
      </c>
      <c r="D235" s="145">
        <v>76493295</v>
      </c>
      <c r="E235" s="145">
        <v>76509198</v>
      </c>
      <c r="F235" s="141">
        <v>54</v>
      </c>
      <c r="G235" s="142">
        <v>1.5629000000000001E-7</v>
      </c>
    </row>
    <row r="236" spans="1:7">
      <c r="A236" s="148" t="s">
        <v>5194</v>
      </c>
      <c r="B236" s="144" t="s">
        <v>5195</v>
      </c>
      <c r="C236" s="141">
        <v>6</v>
      </c>
      <c r="D236" s="145">
        <v>129204342</v>
      </c>
      <c r="E236" s="145">
        <v>129837714</v>
      </c>
      <c r="F236" s="141">
        <v>1903</v>
      </c>
      <c r="G236" s="142">
        <v>1.5976E-7</v>
      </c>
    </row>
    <row r="237" spans="1:7">
      <c r="A237" s="148" t="s">
        <v>5457</v>
      </c>
      <c r="B237" s="144" t="s">
        <v>5458</v>
      </c>
      <c r="C237" s="141">
        <v>16</v>
      </c>
      <c r="D237" s="145">
        <v>24741016</v>
      </c>
      <c r="E237" s="145">
        <v>24838953</v>
      </c>
      <c r="F237" s="141">
        <v>229</v>
      </c>
      <c r="G237" s="142">
        <v>1.7828999999999999E-7</v>
      </c>
    </row>
    <row r="238" spans="1:7">
      <c r="A238" s="148" t="s">
        <v>5251</v>
      </c>
      <c r="B238" s="144" t="s">
        <v>5252</v>
      </c>
      <c r="C238" s="141">
        <v>7</v>
      </c>
      <c r="D238" s="145">
        <v>121958481</v>
      </c>
      <c r="E238" s="145">
        <v>122526813</v>
      </c>
      <c r="F238" s="141">
        <v>1646</v>
      </c>
      <c r="G238" s="142">
        <v>1.7961999999999999E-7</v>
      </c>
    </row>
    <row r="239" spans="1:7">
      <c r="A239" s="148" t="s">
        <v>5409</v>
      </c>
      <c r="B239" s="144" t="s">
        <v>5410</v>
      </c>
      <c r="C239" s="141">
        <v>13</v>
      </c>
      <c r="D239" s="145">
        <v>96743093</v>
      </c>
      <c r="E239" s="145">
        <v>97485671</v>
      </c>
      <c r="F239" s="141">
        <v>2013</v>
      </c>
      <c r="G239" s="142">
        <v>1.8178999999999999E-7</v>
      </c>
    </row>
    <row r="240" spans="1:7">
      <c r="A240" s="148" t="s">
        <v>5605</v>
      </c>
      <c r="B240" s="144" t="s">
        <v>4682</v>
      </c>
      <c r="C240" s="141">
        <v>20</v>
      </c>
      <c r="D240" s="145">
        <v>33292094</v>
      </c>
      <c r="E240" s="145">
        <v>33301243</v>
      </c>
      <c r="F240" s="141">
        <v>14</v>
      </c>
      <c r="G240" s="142">
        <v>1.8239999999999999E-7</v>
      </c>
    </row>
    <row r="241" spans="1:7">
      <c r="A241" s="148" t="s">
        <v>5277</v>
      </c>
      <c r="B241" s="144" t="s">
        <v>5278</v>
      </c>
      <c r="C241" s="141">
        <v>8</v>
      </c>
      <c r="D241" s="145">
        <v>145674965</v>
      </c>
      <c r="E241" s="145">
        <v>145691060</v>
      </c>
      <c r="F241" s="141">
        <v>45</v>
      </c>
      <c r="G241" s="142">
        <v>1.8318E-7</v>
      </c>
    </row>
    <row r="242" spans="1:7">
      <c r="A242" s="148" t="s">
        <v>4850</v>
      </c>
      <c r="B242" s="144" t="s">
        <v>4851</v>
      </c>
      <c r="C242" s="141">
        <v>1</v>
      </c>
      <c r="D242" s="145">
        <v>53711217</v>
      </c>
      <c r="E242" s="145">
        <v>53793742</v>
      </c>
      <c r="F242" s="141">
        <v>230</v>
      </c>
      <c r="G242" s="141">
        <v>1.8900000000000001E-7</v>
      </c>
    </row>
    <row r="243" spans="1:7">
      <c r="A243" s="148" t="s">
        <v>5418</v>
      </c>
      <c r="B243" s="144" t="s">
        <v>4010</v>
      </c>
      <c r="C243" s="141">
        <v>14</v>
      </c>
      <c r="D243" s="145">
        <v>23389720</v>
      </c>
      <c r="E243" s="145">
        <v>23398794</v>
      </c>
      <c r="F243" s="141">
        <v>18</v>
      </c>
      <c r="G243" s="142">
        <v>1.8981999999999999E-7</v>
      </c>
    </row>
    <row r="244" spans="1:7">
      <c r="A244" s="148" t="s">
        <v>5359</v>
      </c>
      <c r="B244" s="144" t="s">
        <v>5360</v>
      </c>
      <c r="C244" s="141">
        <v>11</v>
      </c>
      <c r="D244" s="145">
        <v>132284871</v>
      </c>
      <c r="E244" s="145">
        <v>133402414</v>
      </c>
      <c r="F244" s="141">
        <v>4378</v>
      </c>
      <c r="G244" s="142">
        <v>1.9362999999999999E-7</v>
      </c>
    </row>
    <row r="245" spans="1:7">
      <c r="A245" s="148" t="s">
        <v>5448</v>
      </c>
      <c r="B245" s="144" t="s">
        <v>5449</v>
      </c>
      <c r="C245" s="141">
        <v>16</v>
      </c>
      <c r="D245" s="145">
        <v>742500</v>
      </c>
      <c r="E245" s="145">
        <v>755829</v>
      </c>
      <c r="F245" s="141">
        <v>29</v>
      </c>
      <c r="G245" s="142">
        <v>2.0109000000000001E-7</v>
      </c>
    </row>
    <row r="246" spans="1:7">
      <c r="A246" s="148" t="s">
        <v>5613</v>
      </c>
      <c r="B246" s="144" t="s">
        <v>4771</v>
      </c>
      <c r="C246" s="141">
        <v>20</v>
      </c>
      <c r="D246" s="145">
        <v>58152564</v>
      </c>
      <c r="E246" s="145">
        <v>58422766</v>
      </c>
      <c r="F246" s="141">
        <v>1084</v>
      </c>
      <c r="G246" s="142">
        <v>2.1238E-7</v>
      </c>
    </row>
    <row r="247" spans="1:7">
      <c r="A247" s="148" t="s">
        <v>5365</v>
      </c>
      <c r="B247" s="144" t="s">
        <v>3776</v>
      </c>
      <c r="C247" s="141">
        <v>12</v>
      </c>
      <c r="D247" s="145">
        <v>48498922</v>
      </c>
      <c r="E247" s="145">
        <v>48540187</v>
      </c>
      <c r="F247" s="141">
        <v>138</v>
      </c>
      <c r="G247" s="142">
        <v>2.1481E-7</v>
      </c>
    </row>
    <row r="248" spans="1:7">
      <c r="A248" s="148" t="s">
        <v>4833</v>
      </c>
      <c r="B248" s="144" t="s">
        <v>2381</v>
      </c>
      <c r="C248" s="141">
        <v>1</v>
      </c>
      <c r="D248" s="145">
        <v>43855553</v>
      </c>
      <c r="E248" s="145">
        <v>43918321</v>
      </c>
      <c r="F248" s="141">
        <v>119</v>
      </c>
      <c r="G248" s="142">
        <v>2.2551000000000001E-7</v>
      </c>
    </row>
    <row r="249" spans="1:7">
      <c r="A249" s="148" t="s">
        <v>5326</v>
      </c>
      <c r="B249" s="144" t="s">
        <v>3630</v>
      </c>
      <c r="C249" s="141">
        <v>10</v>
      </c>
      <c r="D249" s="145">
        <v>104629273</v>
      </c>
      <c r="E249" s="145">
        <v>104661656</v>
      </c>
      <c r="F249" s="141">
        <v>116</v>
      </c>
      <c r="G249" s="142">
        <v>2.3445000000000001E-7</v>
      </c>
    </row>
    <row r="250" spans="1:7">
      <c r="A250" s="148" t="s">
        <v>4925</v>
      </c>
      <c r="B250" s="144" t="s">
        <v>2679</v>
      </c>
      <c r="C250" s="141">
        <v>2</v>
      </c>
      <c r="D250" s="145">
        <v>233743396</v>
      </c>
      <c r="E250" s="145">
        <v>233877982</v>
      </c>
      <c r="F250" s="141">
        <v>538</v>
      </c>
      <c r="G250" s="142">
        <v>2.3859999999999998E-7</v>
      </c>
    </row>
    <row r="251" spans="1:7">
      <c r="A251" s="148" t="s">
        <v>5506</v>
      </c>
      <c r="B251" s="144" t="s">
        <v>4231</v>
      </c>
      <c r="C251" s="141">
        <v>16</v>
      </c>
      <c r="D251" s="145">
        <v>53524952</v>
      </c>
      <c r="E251" s="145">
        <v>53538323</v>
      </c>
      <c r="F251" s="141">
        <v>24</v>
      </c>
      <c r="G251" s="142">
        <v>2.4125999999999998E-7</v>
      </c>
    </row>
    <row r="252" spans="1:7">
      <c r="A252" s="148" t="s">
        <v>5451</v>
      </c>
      <c r="B252" s="144" t="s">
        <v>5452</v>
      </c>
      <c r="C252" s="141">
        <v>16</v>
      </c>
      <c r="D252" s="145">
        <v>6069095</v>
      </c>
      <c r="E252" s="145">
        <v>7763340</v>
      </c>
      <c r="F252" s="141">
        <v>11923</v>
      </c>
      <c r="G252" s="142">
        <v>2.4657000000000002E-7</v>
      </c>
    </row>
    <row r="253" spans="1:7">
      <c r="A253" s="148" t="s">
        <v>5508</v>
      </c>
      <c r="B253" s="144" t="s">
        <v>5509</v>
      </c>
      <c r="C253" s="141">
        <v>16</v>
      </c>
      <c r="D253" s="145">
        <v>68392231</v>
      </c>
      <c r="E253" s="145">
        <v>68482591</v>
      </c>
      <c r="F253" s="141">
        <v>228</v>
      </c>
      <c r="G253" s="142">
        <v>2.6187E-7</v>
      </c>
    </row>
    <row r="254" spans="1:7">
      <c r="A254" s="148" t="s">
        <v>4867</v>
      </c>
      <c r="B254" s="144" t="s">
        <v>2465</v>
      </c>
      <c r="C254" s="141">
        <v>1</v>
      </c>
      <c r="D254" s="145">
        <v>204586298</v>
      </c>
      <c r="E254" s="145">
        <v>204654861</v>
      </c>
      <c r="F254" s="141">
        <v>222</v>
      </c>
      <c r="G254" s="142">
        <v>2.635E-7</v>
      </c>
    </row>
    <row r="255" spans="1:7">
      <c r="A255" s="148" t="s">
        <v>5113</v>
      </c>
      <c r="B255" s="144" t="s">
        <v>5114</v>
      </c>
      <c r="C255" s="141">
        <v>5</v>
      </c>
      <c r="D255" s="145">
        <v>137667624</v>
      </c>
      <c r="E255" s="145">
        <v>137685416</v>
      </c>
      <c r="F255" s="141">
        <v>49</v>
      </c>
      <c r="G255" s="142">
        <v>2.7046E-7</v>
      </c>
    </row>
    <row r="256" spans="1:7">
      <c r="A256" s="148" t="s">
        <v>5439</v>
      </c>
      <c r="B256" s="144" t="s">
        <v>5440</v>
      </c>
      <c r="C256" s="141">
        <v>15</v>
      </c>
      <c r="D256" s="145">
        <v>34651106</v>
      </c>
      <c r="E256" s="145">
        <v>34659479</v>
      </c>
      <c r="F256" s="141">
        <v>23</v>
      </c>
      <c r="G256" s="142">
        <v>2.7872E-7</v>
      </c>
    </row>
    <row r="257" spans="1:7">
      <c r="A257" s="148" t="s">
        <v>5416</v>
      </c>
      <c r="B257" s="144" t="s">
        <v>4009</v>
      </c>
      <c r="C257" s="141">
        <v>14</v>
      </c>
      <c r="D257" s="145">
        <v>23369854</v>
      </c>
      <c r="E257" s="145">
        <v>23388393</v>
      </c>
      <c r="F257" s="141">
        <v>60</v>
      </c>
      <c r="G257" s="142">
        <v>3.0088999999999999E-7</v>
      </c>
    </row>
    <row r="258" spans="1:7">
      <c r="A258" s="148" t="s">
        <v>5171</v>
      </c>
      <c r="B258" s="144" t="s">
        <v>5172</v>
      </c>
      <c r="C258" s="141">
        <v>6</v>
      </c>
      <c r="D258" s="145">
        <v>31937587</v>
      </c>
      <c r="E258" s="145">
        <v>31940069</v>
      </c>
      <c r="F258" s="141">
        <v>11</v>
      </c>
      <c r="G258" s="142">
        <v>3.0209999999999999E-7</v>
      </c>
    </row>
    <row r="259" spans="1:7">
      <c r="A259" s="148" t="s">
        <v>5404</v>
      </c>
      <c r="B259" s="144" t="s">
        <v>3971</v>
      </c>
      <c r="C259" s="141">
        <v>13</v>
      </c>
      <c r="D259" s="145">
        <v>58205944</v>
      </c>
      <c r="E259" s="145">
        <v>58303445</v>
      </c>
      <c r="F259" s="141">
        <v>251</v>
      </c>
      <c r="G259" s="142">
        <v>3.0950000000000001E-7</v>
      </c>
    </row>
    <row r="260" spans="1:7">
      <c r="A260" s="148" t="s">
        <v>4858</v>
      </c>
      <c r="B260" s="144" t="s">
        <v>4859</v>
      </c>
      <c r="C260" s="141">
        <v>1</v>
      </c>
      <c r="D260" s="145">
        <v>93615299</v>
      </c>
      <c r="E260" s="145">
        <v>93646285</v>
      </c>
      <c r="F260" s="141">
        <v>63</v>
      </c>
      <c r="G260" s="142">
        <v>3.1623000000000002E-7</v>
      </c>
    </row>
    <row r="261" spans="1:7">
      <c r="A261" s="148" t="s">
        <v>4939</v>
      </c>
      <c r="B261" s="144" t="s">
        <v>2729</v>
      </c>
      <c r="C261" s="141">
        <v>3</v>
      </c>
      <c r="D261" s="145">
        <v>47892182</v>
      </c>
      <c r="E261" s="145">
        <v>48130769</v>
      </c>
      <c r="F261" s="141">
        <v>305</v>
      </c>
      <c r="G261" s="142">
        <v>3.1701E-7</v>
      </c>
    </row>
    <row r="262" spans="1:7">
      <c r="A262" s="148" t="s">
        <v>5168</v>
      </c>
      <c r="B262" s="144" t="s">
        <v>5169</v>
      </c>
      <c r="C262" s="141">
        <v>6</v>
      </c>
      <c r="D262" s="145">
        <v>31626075</v>
      </c>
      <c r="E262" s="145">
        <v>31628549</v>
      </c>
      <c r="F262" s="141">
        <v>5</v>
      </c>
      <c r="G262" s="142">
        <v>3.1963000000000001E-7</v>
      </c>
    </row>
    <row r="263" spans="1:7">
      <c r="A263" s="148" t="s">
        <v>5504</v>
      </c>
      <c r="B263" s="144" t="s">
        <v>4230</v>
      </c>
      <c r="C263" s="141">
        <v>16</v>
      </c>
      <c r="D263" s="145">
        <v>53467889</v>
      </c>
      <c r="E263" s="145">
        <v>53525561</v>
      </c>
      <c r="F263" s="141">
        <v>132</v>
      </c>
      <c r="G263" s="142">
        <v>3.2267000000000002E-7</v>
      </c>
    </row>
    <row r="264" spans="1:7">
      <c r="A264" s="148" t="s">
        <v>5420</v>
      </c>
      <c r="B264" s="144" t="s">
        <v>4012</v>
      </c>
      <c r="C264" s="141">
        <v>14</v>
      </c>
      <c r="D264" s="145">
        <v>23415479</v>
      </c>
      <c r="E264" s="145">
        <v>23451467</v>
      </c>
      <c r="F264" s="141">
        <v>72</v>
      </c>
      <c r="G264" s="142">
        <v>3.2334999999999999E-7</v>
      </c>
    </row>
    <row r="265" spans="1:7">
      <c r="A265" s="148" t="s">
        <v>5431</v>
      </c>
      <c r="B265" s="144" t="s">
        <v>4083</v>
      </c>
      <c r="C265" s="141">
        <v>14</v>
      </c>
      <c r="D265" s="145">
        <v>73086004</v>
      </c>
      <c r="E265" s="145">
        <v>73360809</v>
      </c>
      <c r="F265" s="141">
        <v>951</v>
      </c>
      <c r="G265" s="142">
        <v>3.4607999999999999E-7</v>
      </c>
    </row>
    <row r="266" spans="1:7">
      <c r="A266" s="148" t="s">
        <v>5603</v>
      </c>
      <c r="B266" s="144" t="s">
        <v>4681</v>
      </c>
      <c r="C266" s="141">
        <v>20</v>
      </c>
      <c r="D266" s="145">
        <v>33284722</v>
      </c>
      <c r="E266" s="145">
        <v>33413452</v>
      </c>
      <c r="F266" s="141">
        <v>261</v>
      </c>
      <c r="G266" s="142">
        <v>3.4805E-7</v>
      </c>
    </row>
    <row r="267" spans="1:7">
      <c r="A267" s="148" t="s">
        <v>4890</v>
      </c>
      <c r="B267" s="144" t="s">
        <v>4891</v>
      </c>
      <c r="C267" s="141">
        <v>2</v>
      </c>
      <c r="D267" s="145">
        <v>76974845</v>
      </c>
      <c r="E267" s="145">
        <v>77820445</v>
      </c>
      <c r="F267" s="141">
        <v>3407</v>
      </c>
      <c r="G267" s="142">
        <v>3.4957999999999998E-7</v>
      </c>
    </row>
    <row r="268" spans="1:7">
      <c r="A268" s="148" t="s">
        <v>5188</v>
      </c>
      <c r="B268" s="144" t="s">
        <v>3204</v>
      </c>
      <c r="C268" s="141">
        <v>6</v>
      </c>
      <c r="D268" s="145">
        <v>119134605</v>
      </c>
      <c r="E268" s="145">
        <v>119256327</v>
      </c>
      <c r="F268" s="141">
        <v>424</v>
      </c>
      <c r="G268" s="142">
        <v>3.5256999999999999E-7</v>
      </c>
    </row>
    <row r="269" spans="1:7">
      <c r="A269" s="148" t="s">
        <v>5242</v>
      </c>
      <c r="B269" s="144" t="s">
        <v>3347</v>
      </c>
      <c r="C269" s="141">
        <v>7</v>
      </c>
      <c r="D269" s="145">
        <v>100849258</v>
      </c>
      <c r="E269" s="145">
        <v>100861701</v>
      </c>
      <c r="F269" s="141">
        <v>35</v>
      </c>
      <c r="G269" s="142">
        <v>3.5469000000000001E-7</v>
      </c>
    </row>
    <row r="270" spans="1:7">
      <c r="A270" s="148" t="s">
        <v>5236</v>
      </c>
      <c r="B270" s="144" t="s">
        <v>3324</v>
      </c>
      <c r="C270" s="141">
        <v>7</v>
      </c>
      <c r="D270" s="145">
        <v>100054238</v>
      </c>
      <c r="E270" s="145">
        <v>100061894</v>
      </c>
      <c r="F270" s="141">
        <v>8</v>
      </c>
      <c r="G270" s="142">
        <v>3.7818000000000002E-7</v>
      </c>
    </row>
    <row r="271" spans="1:7">
      <c r="A271" s="148" t="s">
        <v>5597</v>
      </c>
      <c r="B271" s="144" t="s">
        <v>4678</v>
      </c>
      <c r="C271" s="141">
        <v>20</v>
      </c>
      <c r="D271" s="145">
        <v>33104214</v>
      </c>
      <c r="E271" s="145">
        <v>33128762</v>
      </c>
      <c r="F271" s="141">
        <v>37</v>
      </c>
      <c r="G271" s="142">
        <v>3.7911000000000001E-7</v>
      </c>
    </row>
    <row r="272" spans="1:7">
      <c r="A272" s="148" t="s">
        <v>4947</v>
      </c>
      <c r="B272" s="144" t="s">
        <v>2745</v>
      </c>
      <c r="C272" s="141">
        <v>3</v>
      </c>
      <c r="D272" s="145">
        <v>48636435</v>
      </c>
      <c r="E272" s="145">
        <v>48648409</v>
      </c>
      <c r="F272" s="141">
        <v>15</v>
      </c>
      <c r="G272" s="142">
        <v>4.1954000000000001E-7</v>
      </c>
    </row>
    <row r="273" spans="1:7">
      <c r="A273" s="148" t="s">
        <v>5216</v>
      </c>
      <c r="B273" s="144" t="s">
        <v>3263</v>
      </c>
      <c r="C273" s="141">
        <v>7</v>
      </c>
      <c r="D273" s="145">
        <v>75528518</v>
      </c>
      <c r="E273" s="145">
        <v>75616173</v>
      </c>
      <c r="F273" s="141">
        <v>212</v>
      </c>
      <c r="G273" s="142">
        <v>4.2394999999999998E-7</v>
      </c>
    </row>
    <row r="274" spans="1:7">
      <c r="A274" s="148" t="s">
        <v>5571</v>
      </c>
      <c r="B274" s="144" t="s">
        <v>5572</v>
      </c>
      <c r="C274" s="141">
        <v>18</v>
      </c>
      <c r="D274" s="145">
        <v>40323192</v>
      </c>
      <c r="E274" s="145">
        <v>40695657</v>
      </c>
      <c r="F274" s="141">
        <v>1075</v>
      </c>
      <c r="G274" s="142">
        <v>4.2633999999999999E-7</v>
      </c>
    </row>
    <row r="275" spans="1:7">
      <c r="A275" s="148" t="s">
        <v>5075</v>
      </c>
      <c r="B275" s="144" t="s">
        <v>5076</v>
      </c>
      <c r="C275" s="141">
        <v>4</v>
      </c>
      <c r="D275" s="145">
        <v>178649911</v>
      </c>
      <c r="E275" s="145">
        <v>178911904</v>
      </c>
      <c r="F275" s="141">
        <v>941</v>
      </c>
      <c r="G275" s="142">
        <v>4.4420000000000002E-7</v>
      </c>
    </row>
    <row r="276" spans="1:7">
      <c r="A276" s="148" t="s">
        <v>5110</v>
      </c>
      <c r="B276" s="144" t="s">
        <v>5111</v>
      </c>
      <c r="C276" s="141">
        <v>5</v>
      </c>
      <c r="D276" s="145">
        <v>137523339</v>
      </c>
      <c r="E276" s="145">
        <v>137549032</v>
      </c>
      <c r="F276" s="141">
        <v>43</v>
      </c>
      <c r="G276" s="142">
        <v>4.5181000000000002E-7</v>
      </c>
    </row>
    <row r="277" spans="1:7">
      <c r="A277" s="148" t="s">
        <v>5560</v>
      </c>
      <c r="B277" s="144" t="s">
        <v>4487</v>
      </c>
      <c r="C277" s="141">
        <v>17</v>
      </c>
      <c r="D277" s="145">
        <v>57187312</v>
      </c>
      <c r="E277" s="145">
        <v>57232630</v>
      </c>
      <c r="F277" s="141">
        <v>70</v>
      </c>
      <c r="G277" s="142">
        <v>4.5632E-7</v>
      </c>
    </row>
    <row r="278" spans="1:7">
      <c r="A278" s="148" t="s">
        <v>5562</v>
      </c>
      <c r="B278" s="144" t="s">
        <v>5563</v>
      </c>
      <c r="C278" s="141">
        <v>17</v>
      </c>
      <c r="D278" s="145">
        <v>79845713</v>
      </c>
      <c r="E278" s="145">
        <v>79849462</v>
      </c>
      <c r="F278" s="141">
        <v>2</v>
      </c>
      <c r="G278" s="142">
        <v>4.5675000000000001E-7</v>
      </c>
    </row>
    <row r="279" spans="1:7">
      <c r="A279" s="148" t="s">
        <v>5599</v>
      </c>
      <c r="B279" s="144" t="s">
        <v>4679</v>
      </c>
      <c r="C279" s="141">
        <v>20</v>
      </c>
      <c r="D279" s="145">
        <v>33134658</v>
      </c>
      <c r="E279" s="145">
        <v>33148149</v>
      </c>
      <c r="F279" s="141">
        <v>25</v>
      </c>
      <c r="G279" s="142">
        <v>4.5877000000000002E-7</v>
      </c>
    </row>
    <row r="280" spans="1:7">
      <c r="A280" s="148" t="s">
        <v>5316</v>
      </c>
      <c r="B280" s="144" t="s">
        <v>3613</v>
      </c>
      <c r="C280" s="141">
        <v>10</v>
      </c>
      <c r="D280" s="145">
        <v>104153867</v>
      </c>
      <c r="E280" s="145">
        <v>104162281</v>
      </c>
      <c r="F280" s="141">
        <v>14</v>
      </c>
      <c r="G280" s="142">
        <v>4.6779999999999999E-7</v>
      </c>
    </row>
    <row r="281" spans="1:7">
      <c r="A281" s="148" t="s">
        <v>4943</v>
      </c>
      <c r="B281" s="144" t="s">
        <v>2742</v>
      </c>
      <c r="C281" s="141">
        <v>3</v>
      </c>
      <c r="D281" s="145">
        <v>48555117</v>
      </c>
      <c r="E281" s="145">
        <v>48599448</v>
      </c>
      <c r="F281" s="141">
        <v>66</v>
      </c>
      <c r="G281" s="142">
        <v>4.9269999999999996E-7</v>
      </c>
    </row>
    <row r="282" spans="1:7">
      <c r="A282" s="148" t="s">
        <v>5148</v>
      </c>
      <c r="B282" s="144" t="s">
        <v>3120</v>
      </c>
      <c r="C282" s="141">
        <v>6</v>
      </c>
      <c r="D282" s="145">
        <v>26538633</v>
      </c>
      <c r="E282" s="145">
        <v>26546482</v>
      </c>
      <c r="F282" s="141">
        <v>21</v>
      </c>
      <c r="G282" s="142">
        <v>5.1676999999999999E-7</v>
      </c>
    </row>
    <row r="283" spans="1:7">
      <c r="A283" s="148" t="s">
        <v>5101</v>
      </c>
      <c r="B283" s="144" t="s">
        <v>5102</v>
      </c>
      <c r="C283" s="141">
        <v>5</v>
      </c>
      <c r="D283" s="145">
        <v>137450866</v>
      </c>
      <c r="E283" s="145">
        <v>137475132</v>
      </c>
      <c r="F283" s="141">
        <v>55</v>
      </c>
      <c r="G283" s="142">
        <v>5.1788999999999999E-7</v>
      </c>
    </row>
    <row r="284" spans="1:7">
      <c r="A284" s="148" t="s">
        <v>4825</v>
      </c>
      <c r="B284" s="144" t="s">
        <v>2376</v>
      </c>
      <c r="C284" s="141">
        <v>1</v>
      </c>
      <c r="D284" s="145">
        <v>43766664</v>
      </c>
      <c r="E284" s="145">
        <v>43788779</v>
      </c>
      <c r="F284" s="141">
        <v>35</v>
      </c>
      <c r="G284" s="142">
        <v>5.3097999999999995E-7</v>
      </c>
    </row>
    <row r="285" spans="1:7">
      <c r="A285" s="148" t="s">
        <v>5254</v>
      </c>
      <c r="B285" s="144" t="s">
        <v>3375</v>
      </c>
      <c r="C285" s="141">
        <v>7</v>
      </c>
      <c r="D285" s="145">
        <v>126078652</v>
      </c>
      <c r="E285" s="145">
        <v>126893348</v>
      </c>
      <c r="F285" s="141">
        <v>2440</v>
      </c>
      <c r="G285" s="142">
        <v>5.4558999999999995E-7</v>
      </c>
    </row>
    <row r="286" spans="1:7">
      <c r="A286" s="148" t="s">
        <v>5051</v>
      </c>
      <c r="B286" s="144" t="s">
        <v>2903</v>
      </c>
      <c r="C286" s="141">
        <v>4</v>
      </c>
      <c r="D286" s="145">
        <v>17842822</v>
      </c>
      <c r="E286" s="145">
        <v>18023499</v>
      </c>
      <c r="F286" s="141">
        <v>470</v>
      </c>
      <c r="G286" s="142">
        <v>5.5560999999999998E-7</v>
      </c>
    </row>
    <row r="287" spans="1:7">
      <c r="A287" s="148" t="s">
        <v>5186</v>
      </c>
      <c r="B287" s="144" t="s">
        <v>3190</v>
      </c>
      <c r="C287" s="141">
        <v>6</v>
      </c>
      <c r="D287" s="145">
        <v>114178541</v>
      </c>
      <c r="E287" s="145">
        <v>114184648</v>
      </c>
      <c r="F287" s="141">
        <v>11</v>
      </c>
      <c r="G287" s="142">
        <v>5.7927000000000002E-7</v>
      </c>
    </row>
    <row r="288" spans="1:7">
      <c r="A288" s="148" t="s">
        <v>5433</v>
      </c>
      <c r="B288" s="144" t="s">
        <v>5434</v>
      </c>
      <c r="C288" s="141">
        <v>14</v>
      </c>
      <c r="D288" s="145">
        <v>77564654</v>
      </c>
      <c r="E288" s="145">
        <v>77691805</v>
      </c>
      <c r="F288" s="141">
        <v>451</v>
      </c>
      <c r="G288" s="142">
        <v>5.8405000000000005E-7</v>
      </c>
    </row>
    <row r="289" spans="1:7">
      <c r="A289" s="148" t="s">
        <v>5387</v>
      </c>
      <c r="B289" s="144" t="s">
        <v>3947</v>
      </c>
      <c r="C289" s="141">
        <v>12</v>
      </c>
      <c r="D289" s="145">
        <v>123464607</v>
      </c>
      <c r="E289" s="145">
        <v>123467456</v>
      </c>
      <c r="F289" s="141">
        <v>1</v>
      </c>
      <c r="G289" s="142">
        <v>5.8933E-7</v>
      </c>
    </row>
    <row r="290" spans="1:7">
      <c r="A290" s="148" t="s">
        <v>4815</v>
      </c>
      <c r="B290" s="144" t="s">
        <v>2344</v>
      </c>
      <c r="C290" s="141">
        <v>1</v>
      </c>
      <c r="D290" s="145">
        <v>28696114</v>
      </c>
      <c r="E290" s="145">
        <v>28826881</v>
      </c>
      <c r="F290" s="141">
        <v>412</v>
      </c>
      <c r="G290" s="142">
        <v>6.0602000000000002E-7</v>
      </c>
    </row>
    <row r="291" spans="1:7">
      <c r="A291" s="148" t="s">
        <v>5558</v>
      </c>
      <c r="B291" s="144" t="s">
        <v>4486</v>
      </c>
      <c r="C291" s="141">
        <v>17</v>
      </c>
      <c r="D291" s="145">
        <v>57059999</v>
      </c>
      <c r="E291" s="145">
        <v>57184282</v>
      </c>
      <c r="F291" s="141">
        <v>266</v>
      </c>
      <c r="G291" s="142">
        <v>6.2165000000000001E-7</v>
      </c>
    </row>
    <row r="292" spans="1:7">
      <c r="A292" s="148" t="s">
        <v>5550</v>
      </c>
      <c r="B292" s="144" t="s">
        <v>4478</v>
      </c>
      <c r="C292" s="141">
        <v>17</v>
      </c>
      <c r="D292" s="145">
        <v>56429861</v>
      </c>
      <c r="E292" s="145">
        <v>56494956</v>
      </c>
      <c r="F292" s="141">
        <v>141</v>
      </c>
      <c r="G292" s="142">
        <v>6.2335000000000003E-7</v>
      </c>
    </row>
    <row r="293" spans="1:7">
      <c r="A293" s="148" t="s">
        <v>5247</v>
      </c>
      <c r="B293" s="144" t="s">
        <v>3360</v>
      </c>
      <c r="C293" s="141">
        <v>7</v>
      </c>
      <c r="D293" s="145">
        <v>104654626</v>
      </c>
      <c r="E293" s="145">
        <v>104754808</v>
      </c>
      <c r="F293" s="141">
        <v>193</v>
      </c>
      <c r="G293" s="142">
        <v>6.2776999999999996E-7</v>
      </c>
    </row>
    <row r="294" spans="1:7">
      <c r="A294" s="148" t="s">
        <v>5190</v>
      </c>
      <c r="B294" s="144" t="s">
        <v>3206</v>
      </c>
      <c r="C294" s="141">
        <v>6</v>
      </c>
      <c r="D294" s="145">
        <v>119280928</v>
      </c>
      <c r="E294" s="145">
        <v>119470552</v>
      </c>
      <c r="F294" s="141">
        <v>643</v>
      </c>
      <c r="G294" s="142">
        <v>6.3669999999999998E-7</v>
      </c>
    </row>
    <row r="295" spans="1:7">
      <c r="A295" s="148" t="s">
        <v>5135</v>
      </c>
      <c r="B295" s="144" t="s">
        <v>5136</v>
      </c>
      <c r="C295" s="141">
        <v>5</v>
      </c>
      <c r="D295" s="145">
        <v>176830205</v>
      </c>
      <c r="E295" s="145">
        <v>176869902</v>
      </c>
      <c r="F295" s="141">
        <v>93</v>
      </c>
      <c r="G295" s="142">
        <v>6.3740999999999999E-7</v>
      </c>
    </row>
    <row r="296" spans="1:7">
      <c r="A296" s="148" t="s">
        <v>5356</v>
      </c>
      <c r="B296" s="144" t="s">
        <v>5357</v>
      </c>
      <c r="C296" s="141">
        <v>11</v>
      </c>
      <c r="D296" s="145">
        <v>115039938</v>
      </c>
      <c r="E296" s="145">
        <v>115375675</v>
      </c>
      <c r="F296" s="141">
        <v>722</v>
      </c>
      <c r="G296" s="142">
        <v>6.5320000000000005E-7</v>
      </c>
    </row>
    <row r="297" spans="1:7">
      <c r="A297" s="148" t="s">
        <v>4949</v>
      </c>
      <c r="B297" s="144" t="s">
        <v>2746</v>
      </c>
      <c r="C297" s="141">
        <v>3</v>
      </c>
      <c r="D297" s="145">
        <v>48658192</v>
      </c>
      <c r="E297" s="145">
        <v>48659288</v>
      </c>
      <c r="F297" s="141">
        <v>3</v>
      </c>
      <c r="G297" s="142">
        <v>6.5835000000000002E-7</v>
      </c>
    </row>
    <row r="298" spans="1:7">
      <c r="A298" s="148" t="s">
        <v>5428</v>
      </c>
      <c r="B298" s="144" t="s">
        <v>5429</v>
      </c>
      <c r="C298" s="141">
        <v>14</v>
      </c>
      <c r="D298" s="145">
        <v>69340860</v>
      </c>
      <c r="E298" s="145">
        <v>69446157</v>
      </c>
      <c r="F298" s="141">
        <v>429</v>
      </c>
      <c r="G298" s="142">
        <v>6.7365E-7</v>
      </c>
    </row>
    <row r="299" spans="1:7">
      <c r="A299" s="148" t="s">
        <v>5104</v>
      </c>
      <c r="B299" s="144" t="s">
        <v>5105</v>
      </c>
      <c r="C299" s="141">
        <v>5</v>
      </c>
      <c r="D299" s="145">
        <v>137475455</v>
      </c>
      <c r="E299" s="145">
        <v>137514675</v>
      </c>
      <c r="F299" s="141">
        <v>56</v>
      </c>
      <c r="G299" s="142">
        <v>6.7991999999999996E-7</v>
      </c>
    </row>
    <row r="300" spans="1:7">
      <c r="A300" s="148" t="s">
        <v>5494</v>
      </c>
      <c r="B300" s="144" t="s">
        <v>4180</v>
      </c>
      <c r="C300" s="141">
        <v>16</v>
      </c>
      <c r="D300" s="145">
        <v>30613879</v>
      </c>
      <c r="E300" s="145">
        <v>30635333</v>
      </c>
      <c r="F300" s="141">
        <v>14</v>
      </c>
      <c r="G300" s="142">
        <v>6.8070999999999996E-7</v>
      </c>
    </row>
    <row r="301" spans="1:7">
      <c r="A301" s="148" t="s">
        <v>5591</v>
      </c>
      <c r="B301" s="144" t="s">
        <v>4654</v>
      </c>
      <c r="C301" s="141">
        <v>20</v>
      </c>
      <c r="D301" s="145">
        <v>3127165</v>
      </c>
      <c r="E301" s="145">
        <v>3140543</v>
      </c>
      <c r="F301" s="141">
        <v>37</v>
      </c>
      <c r="G301" s="142">
        <v>6.8714999999999996E-7</v>
      </c>
    </row>
    <row r="302" spans="1:7">
      <c r="A302" s="148" t="s">
        <v>5492</v>
      </c>
      <c r="B302" s="144" t="s">
        <v>4137</v>
      </c>
      <c r="C302" s="141">
        <v>16</v>
      </c>
      <c r="D302" s="145">
        <v>28996147</v>
      </c>
      <c r="E302" s="145">
        <v>29002104</v>
      </c>
      <c r="F302" s="141">
        <v>12</v>
      </c>
      <c r="G302" s="142">
        <v>7.2267999999999996E-7</v>
      </c>
    </row>
    <row r="303" spans="1:7">
      <c r="A303" s="148" t="s">
        <v>5595</v>
      </c>
      <c r="B303" s="144" t="s">
        <v>4677</v>
      </c>
      <c r="C303" s="141">
        <v>20</v>
      </c>
      <c r="D303" s="145">
        <v>32951041</v>
      </c>
      <c r="E303" s="145">
        <v>33099198</v>
      </c>
      <c r="F303" s="141">
        <v>252</v>
      </c>
      <c r="G303" s="142">
        <v>7.4694000000000004E-7</v>
      </c>
    </row>
    <row r="304" spans="1:7">
      <c r="A304" s="148" t="s">
        <v>5045</v>
      </c>
      <c r="B304" s="144" t="s">
        <v>2885</v>
      </c>
      <c r="C304" s="141">
        <v>4</v>
      </c>
      <c r="D304" s="145">
        <v>3294755</v>
      </c>
      <c r="E304" s="145">
        <v>3441640</v>
      </c>
      <c r="F304" s="141">
        <v>411</v>
      </c>
      <c r="G304" s="142">
        <v>7.5255999999999996E-7</v>
      </c>
    </row>
    <row r="305" spans="1:7">
      <c r="A305" s="148" t="s">
        <v>5324</v>
      </c>
      <c r="B305" s="144" t="s">
        <v>3629</v>
      </c>
      <c r="C305" s="141">
        <v>10</v>
      </c>
      <c r="D305" s="145">
        <v>104614029</v>
      </c>
      <c r="E305" s="145">
        <v>104661656</v>
      </c>
      <c r="F305" s="141">
        <v>153</v>
      </c>
      <c r="G305" s="142">
        <v>7.5985999999999998E-7</v>
      </c>
    </row>
    <row r="306" spans="1:7">
      <c r="A306" s="148" t="s">
        <v>5047</v>
      </c>
      <c r="B306" s="144" t="s">
        <v>2886</v>
      </c>
      <c r="C306" s="141">
        <v>4</v>
      </c>
      <c r="D306" s="145">
        <v>3443614</v>
      </c>
      <c r="E306" s="145">
        <v>3451211</v>
      </c>
      <c r="F306" s="141">
        <v>40</v>
      </c>
      <c r="G306" s="142">
        <v>7.6382000000000002E-7</v>
      </c>
    </row>
    <row r="307" spans="1:7">
      <c r="A307" s="148" t="s">
        <v>5496</v>
      </c>
      <c r="B307" s="144" t="s">
        <v>4201</v>
      </c>
      <c r="C307" s="141">
        <v>16</v>
      </c>
      <c r="D307" s="145">
        <v>31102163</v>
      </c>
      <c r="E307" s="145">
        <v>31107301</v>
      </c>
      <c r="F307" s="141">
        <v>8</v>
      </c>
      <c r="G307" s="142">
        <v>7.7640999999999995E-7</v>
      </c>
    </row>
    <row r="308" spans="1:7">
      <c r="A308" s="148" t="s">
        <v>4827</v>
      </c>
      <c r="B308" s="144" t="s">
        <v>2377</v>
      </c>
      <c r="C308" s="141">
        <v>1</v>
      </c>
      <c r="D308" s="145">
        <v>43803478</v>
      </c>
      <c r="E308" s="145">
        <v>43818443</v>
      </c>
      <c r="F308" s="141">
        <v>17</v>
      </c>
      <c r="G308" s="142">
        <v>7.7828999999999996E-7</v>
      </c>
    </row>
    <row r="309" spans="1:7">
      <c r="A309" s="148" t="s">
        <v>4817</v>
      </c>
      <c r="B309" s="144" t="s">
        <v>2345</v>
      </c>
      <c r="C309" s="141">
        <v>1</v>
      </c>
      <c r="D309" s="145">
        <v>28832455</v>
      </c>
      <c r="E309" s="145">
        <v>28865812</v>
      </c>
      <c r="F309" s="141">
        <v>81</v>
      </c>
      <c r="G309" s="142">
        <v>7.7975999999999999E-7</v>
      </c>
    </row>
    <row r="310" spans="1:7">
      <c r="A310" s="148" t="s">
        <v>5290</v>
      </c>
      <c r="B310" s="144" t="s">
        <v>5291</v>
      </c>
      <c r="C310" s="141">
        <v>10</v>
      </c>
      <c r="D310" s="145">
        <v>52750945</v>
      </c>
      <c r="E310" s="145">
        <v>54058110</v>
      </c>
      <c r="F310" s="141">
        <v>4864</v>
      </c>
      <c r="G310" s="142">
        <v>8.1465999999999996E-7</v>
      </c>
    </row>
    <row r="311" spans="1:7">
      <c r="A311" s="148" t="s">
        <v>5340</v>
      </c>
      <c r="B311" s="144" t="s">
        <v>5341</v>
      </c>
      <c r="C311" s="141">
        <v>11</v>
      </c>
      <c r="D311" s="145">
        <v>57435219</v>
      </c>
      <c r="E311" s="145">
        <v>57468659</v>
      </c>
      <c r="F311" s="141">
        <v>62</v>
      </c>
      <c r="G311" s="142">
        <v>8.4849000000000005E-7</v>
      </c>
    </row>
    <row r="312" spans="1:7">
      <c r="A312" s="148" t="s">
        <v>4973</v>
      </c>
      <c r="B312" s="144" t="s">
        <v>2768</v>
      </c>
      <c r="C312" s="141">
        <v>3</v>
      </c>
      <c r="D312" s="145">
        <v>49297518</v>
      </c>
      <c r="E312" s="145">
        <v>49298744</v>
      </c>
      <c r="F312" s="141">
        <v>4</v>
      </c>
      <c r="G312" s="142">
        <v>8.6359999999999998E-7</v>
      </c>
    </row>
    <row r="313" spans="1:7">
      <c r="A313" s="148" t="s">
        <v>5056</v>
      </c>
      <c r="B313" s="144" t="s">
        <v>5057</v>
      </c>
      <c r="C313" s="141">
        <v>4</v>
      </c>
      <c r="D313" s="145">
        <v>62066976</v>
      </c>
      <c r="E313" s="145">
        <v>62944053</v>
      </c>
      <c r="F313" s="141">
        <v>2224</v>
      </c>
      <c r="G313" s="142">
        <v>8.6629999999999997E-7</v>
      </c>
    </row>
    <row r="314" spans="1:7">
      <c r="A314" s="148" t="s">
        <v>5119</v>
      </c>
      <c r="B314" s="144" t="s">
        <v>5120</v>
      </c>
      <c r="C314" s="141">
        <v>5</v>
      </c>
      <c r="D314" s="145">
        <v>137774706</v>
      </c>
      <c r="E314" s="145">
        <v>137782658</v>
      </c>
      <c r="F314" s="141">
        <v>29</v>
      </c>
      <c r="G314" s="142">
        <v>8.6743000000000003E-7</v>
      </c>
    </row>
    <row r="315" spans="1:7">
      <c r="A315" s="148" t="s">
        <v>4936</v>
      </c>
      <c r="B315" s="144" t="s">
        <v>4937</v>
      </c>
      <c r="C315" s="141">
        <v>3</v>
      </c>
      <c r="D315" s="145">
        <v>25215823</v>
      </c>
      <c r="E315" s="145">
        <v>25639423</v>
      </c>
      <c r="F315" s="141">
        <v>1985</v>
      </c>
      <c r="G315" s="142">
        <v>9.5633000000000004E-7</v>
      </c>
    </row>
    <row r="316" spans="1:7">
      <c r="A316" s="148" t="s">
        <v>4916</v>
      </c>
      <c r="B316" s="144" t="s">
        <v>4917</v>
      </c>
      <c r="C316" s="141">
        <v>2</v>
      </c>
      <c r="D316" s="145">
        <v>225629807</v>
      </c>
      <c r="E316" s="145">
        <v>225907162</v>
      </c>
      <c r="F316" s="141">
        <v>854</v>
      </c>
      <c r="G316" s="142">
        <v>9.6921000000000003E-7</v>
      </c>
    </row>
    <row r="317" spans="1:7">
      <c r="A317" s="148" t="s">
        <v>5177</v>
      </c>
      <c r="B317" s="144" t="s">
        <v>5178</v>
      </c>
      <c r="C317" s="141">
        <v>6</v>
      </c>
      <c r="D317" s="145">
        <v>33246885</v>
      </c>
      <c r="E317" s="145">
        <v>33257304</v>
      </c>
      <c r="F317" s="141">
        <v>37</v>
      </c>
      <c r="G317" s="142">
        <v>9.7606000000000002E-7</v>
      </c>
    </row>
    <row r="318" spans="1:7">
      <c r="A318" s="148" t="s">
        <v>5583</v>
      </c>
      <c r="B318" s="144" t="s">
        <v>5584</v>
      </c>
      <c r="C318" s="141">
        <v>19</v>
      </c>
      <c r="D318" s="145">
        <v>18307594</v>
      </c>
      <c r="E318" s="145">
        <v>18314884</v>
      </c>
      <c r="F318" s="141">
        <v>19</v>
      </c>
      <c r="G318" s="142">
        <v>9.9827999999999991E-7</v>
      </c>
    </row>
    <row r="319" spans="1:7">
      <c r="A319" s="148" t="s">
        <v>5116</v>
      </c>
      <c r="B319" s="144" t="s">
        <v>5117</v>
      </c>
      <c r="C319" s="141">
        <v>5</v>
      </c>
      <c r="D319" s="145">
        <v>137688285</v>
      </c>
      <c r="E319" s="145">
        <v>137772717</v>
      </c>
      <c r="F319" s="141">
        <v>221</v>
      </c>
      <c r="G319" s="142">
        <v>1.0037E-6</v>
      </c>
    </row>
    <row r="320" spans="1:7">
      <c r="A320" s="148" t="s">
        <v>5436</v>
      </c>
      <c r="B320" s="144" t="s">
        <v>5437</v>
      </c>
      <c r="C320" s="141">
        <v>14</v>
      </c>
      <c r="D320" s="145">
        <v>99635624</v>
      </c>
      <c r="E320" s="145">
        <v>99737861</v>
      </c>
      <c r="F320" s="141">
        <v>308</v>
      </c>
      <c r="G320" s="142">
        <v>1.0202E-6</v>
      </c>
    </row>
    <row r="321" spans="1:7">
      <c r="A321" s="148" t="s">
        <v>5593</v>
      </c>
      <c r="B321" s="144" t="s">
        <v>4655</v>
      </c>
      <c r="C321" s="141">
        <v>20</v>
      </c>
      <c r="D321" s="145">
        <v>3143263</v>
      </c>
      <c r="E321" s="145">
        <v>3154192</v>
      </c>
      <c r="F321" s="141">
        <v>43</v>
      </c>
      <c r="G321" s="142">
        <v>1.0307999999999999E-6</v>
      </c>
    </row>
    <row r="322" spans="1:7">
      <c r="A322" s="148" t="s">
        <v>5274</v>
      </c>
      <c r="B322" s="144" t="s">
        <v>5275</v>
      </c>
      <c r="C322" s="141">
        <v>8</v>
      </c>
      <c r="D322" s="145">
        <v>143293441</v>
      </c>
      <c r="E322" s="145">
        <v>143484601</v>
      </c>
      <c r="F322" s="141">
        <v>787</v>
      </c>
      <c r="G322" s="142">
        <v>1.0576E-6</v>
      </c>
    </row>
    <row r="323" spans="1:7">
      <c r="A323" s="148" t="s">
        <v>5578</v>
      </c>
      <c r="B323" s="144" t="s">
        <v>4640</v>
      </c>
      <c r="C323" s="141">
        <v>19</v>
      </c>
      <c r="D323" s="145">
        <v>13209847</v>
      </c>
      <c r="E323" s="145">
        <v>13213975</v>
      </c>
      <c r="F323" s="141">
        <v>17</v>
      </c>
      <c r="G323" s="142">
        <v>1.0617999999999999E-6</v>
      </c>
    </row>
    <row r="324" spans="1:7">
      <c r="A324" s="148" t="s">
        <v>5346</v>
      </c>
      <c r="B324" s="144" t="s">
        <v>5347</v>
      </c>
      <c r="C324" s="141">
        <v>11</v>
      </c>
      <c r="D324" s="145">
        <v>57509635</v>
      </c>
      <c r="E324" s="145">
        <v>57560715</v>
      </c>
      <c r="F324" s="141">
        <v>86</v>
      </c>
      <c r="G324" s="142">
        <v>1.0832000000000001E-6</v>
      </c>
    </row>
    <row r="325" spans="1:7">
      <c r="A325" s="148" t="s">
        <v>4930</v>
      </c>
      <c r="B325" s="144" t="s">
        <v>2696</v>
      </c>
      <c r="C325" s="141">
        <v>2</v>
      </c>
      <c r="D325" s="145">
        <v>237102095</v>
      </c>
      <c r="E325" s="145">
        <v>237173052</v>
      </c>
      <c r="F325" s="141">
        <v>325</v>
      </c>
      <c r="G325" s="142">
        <v>1.1076E-6</v>
      </c>
    </row>
    <row r="326" spans="1:7">
      <c r="A326" s="148" t="s">
        <v>5524</v>
      </c>
      <c r="B326" s="144" t="s">
        <v>4302</v>
      </c>
      <c r="C326" s="141">
        <v>16</v>
      </c>
      <c r="D326" s="145">
        <v>89642176</v>
      </c>
      <c r="E326" s="145">
        <v>89663654</v>
      </c>
      <c r="F326" s="141">
        <v>89</v>
      </c>
      <c r="G326" s="142">
        <v>1.1172000000000001E-6</v>
      </c>
    </row>
    <row r="327" spans="1:7">
      <c r="A327" s="148" t="s">
        <v>5622</v>
      </c>
      <c r="B327" s="144" t="s">
        <v>4800</v>
      </c>
      <c r="C327" s="141">
        <v>22</v>
      </c>
      <c r="D327" s="145">
        <v>50639408</v>
      </c>
      <c r="E327" s="145">
        <v>50656045</v>
      </c>
      <c r="F327" s="141">
        <v>76</v>
      </c>
      <c r="G327" s="142">
        <v>1.1997999999999999E-6</v>
      </c>
    </row>
    <row r="328" spans="1:7">
      <c r="A328" s="148" t="s">
        <v>5609</v>
      </c>
      <c r="B328" s="144" t="s">
        <v>4688</v>
      </c>
      <c r="C328" s="141">
        <v>20</v>
      </c>
      <c r="D328" s="145">
        <v>33703167</v>
      </c>
      <c r="E328" s="145">
        <v>33865928</v>
      </c>
      <c r="F328" s="141">
        <v>427</v>
      </c>
      <c r="G328" s="142">
        <v>1.2281999999999999E-6</v>
      </c>
    </row>
    <row r="329" spans="1:7">
      <c r="A329" s="148" t="s">
        <v>5338</v>
      </c>
      <c r="B329" s="144" t="s">
        <v>3686</v>
      </c>
      <c r="C329" s="141">
        <v>11</v>
      </c>
      <c r="D329" s="145">
        <v>30344598</v>
      </c>
      <c r="E329" s="145">
        <v>30359774</v>
      </c>
      <c r="F329" s="141">
        <v>47</v>
      </c>
      <c r="G329" s="142">
        <v>1.2752000000000001E-6</v>
      </c>
    </row>
    <row r="330" spans="1:7">
      <c r="A330" s="148" t="s">
        <v>5617</v>
      </c>
      <c r="B330" s="144" t="s">
        <v>5618</v>
      </c>
      <c r="C330" s="141">
        <v>22</v>
      </c>
      <c r="D330" s="145">
        <v>30279144</v>
      </c>
      <c r="E330" s="145">
        <v>30426855</v>
      </c>
      <c r="F330" s="141">
        <v>408</v>
      </c>
      <c r="G330" s="142">
        <v>1.2848E-6</v>
      </c>
    </row>
    <row r="331" spans="1:7">
      <c r="A331" s="148" t="s">
        <v>4893</v>
      </c>
      <c r="B331" s="144" t="s">
        <v>2538</v>
      </c>
      <c r="C331" s="141">
        <v>2</v>
      </c>
      <c r="D331" s="145">
        <v>98703579</v>
      </c>
      <c r="E331" s="145">
        <v>98929762</v>
      </c>
      <c r="F331" s="141">
        <v>685</v>
      </c>
      <c r="G331" s="142">
        <v>1.2877E-6</v>
      </c>
    </row>
    <row r="332" spans="1:7">
      <c r="A332" s="148" t="s">
        <v>5586</v>
      </c>
      <c r="B332" s="144" t="s">
        <v>5587</v>
      </c>
      <c r="C332" s="141">
        <v>19</v>
      </c>
      <c r="D332" s="145">
        <v>18318771</v>
      </c>
      <c r="E332" s="145">
        <v>18366229</v>
      </c>
      <c r="F332" s="141">
        <v>144</v>
      </c>
      <c r="G332" s="142">
        <v>1.2919000000000001E-6</v>
      </c>
    </row>
    <row r="333" spans="1:7">
      <c r="A333" s="148" t="s">
        <v>5053</v>
      </c>
      <c r="B333" s="144" t="s">
        <v>5054</v>
      </c>
      <c r="C333" s="141">
        <v>4</v>
      </c>
      <c r="D333" s="145">
        <v>20730239</v>
      </c>
      <c r="E333" s="145">
        <v>21950422</v>
      </c>
      <c r="F333" s="141">
        <v>5071</v>
      </c>
      <c r="G333" s="141">
        <v>1.2950000000000001E-6</v>
      </c>
    </row>
    <row r="334" spans="1:7">
      <c r="A334" s="148" t="s">
        <v>4941</v>
      </c>
      <c r="B334" s="144" t="s">
        <v>2741</v>
      </c>
      <c r="C334" s="141">
        <v>3</v>
      </c>
      <c r="D334" s="145">
        <v>48509197</v>
      </c>
      <c r="E334" s="145">
        <v>48542259</v>
      </c>
      <c r="F334" s="141">
        <v>61</v>
      </c>
      <c r="G334" s="142">
        <v>1.3026E-6</v>
      </c>
    </row>
    <row r="335" spans="1:7">
      <c r="A335" s="148" t="s">
        <v>5607</v>
      </c>
      <c r="B335" s="144" t="s">
        <v>4683</v>
      </c>
      <c r="C335" s="141">
        <v>20</v>
      </c>
      <c r="D335" s="145">
        <v>33432523</v>
      </c>
      <c r="E335" s="145">
        <v>33460663</v>
      </c>
      <c r="F335" s="141">
        <v>62</v>
      </c>
      <c r="G335" s="142">
        <v>1.3332E-6</v>
      </c>
    </row>
    <row r="336" spans="1:7">
      <c r="A336" s="148" t="s">
        <v>4905</v>
      </c>
      <c r="B336" s="144" t="s">
        <v>4906</v>
      </c>
      <c r="C336" s="141">
        <v>2</v>
      </c>
      <c r="D336" s="145">
        <v>143848931</v>
      </c>
      <c r="E336" s="145">
        <v>144525921</v>
      </c>
      <c r="F336" s="141">
        <v>1815</v>
      </c>
      <c r="G336" s="142">
        <v>1.3591E-6</v>
      </c>
    </row>
    <row r="337" spans="1:7">
      <c r="A337" s="148" t="s">
        <v>5138</v>
      </c>
      <c r="B337" s="144" t="s">
        <v>5139</v>
      </c>
      <c r="C337" s="141">
        <v>5</v>
      </c>
      <c r="D337" s="145">
        <v>176883609</v>
      </c>
      <c r="E337" s="145">
        <v>176901402</v>
      </c>
      <c r="F337" s="141">
        <v>43</v>
      </c>
      <c r="G337" s="142">
        <v>1.3825999999999999E-6</v>
      </c>
    </row>
    <row r="338" spans="1:7">
      <c r="A338" s="148" t="s">
        <v>5224</v>
      </c>
      <c r="B338" s="144" t="s">
        <v>3302</v>
      </c>
      <c r="C338" s="141">
        <v>7</v>
      </c>
      <c r="D338" s="145">
        <v>99613204</v>
      </c>
      <c r="E338" s="145">
        <v>99639312</v>
      </c>
      <c r="F338" s="141">
        <v>53</v>
      </c>
      <c r="G338" s="142">
        <v>1.4911E-6</v>
      </c>
    </row>
    <row r="339" spans="1:7">
      <c r="A339" s="148" t="s">
        <v>5375</v>
      </c>
      <c r="B339" s="144" t="s">
        <v>3809</v>
      </c>
      <c r="C339" s="141">
        <v>12</v>
      </c>
      <c r="D339" s="145">
        <v>49521565</v>
      </c>
      <c r="E339" s="145">
        <v>49525180</v>
      </c>
      <c r="F339" s="141">
        <v>6</v>
      </c>
      <c r="G339" s="142">
        <v>1.5045E-6</v>
      </c>
    </row>
    <row r="340" spans="1:7">
      <c r="A340" s="148" t="s">
        <v>4847</v>
      </c>
      <c r="B340" s="144" t="s">
        <v>4848</v>
      </c>
      <c r="C340" s="141">
        <v>1</v>
      </c>
      <c r="D340" s="145">
        <v>53679771</v>
      </c>
      <c r="E340" s="145">
        <v>53686289</v>
      </c>
      <c r="F340" s="141">
        <v>15</v>
      </c>
      <c r="G340" s="142">
        <v>1.5336E-6</v>
      </c>
    </row>
    <row r="341" spans="1:7">
      <c r="A341" s="148" t="s">
        <v>4863</v>
      </c>
      <c r="B341" s="144" t="s">
        <v>2443</v>
      </c>
      <c r="C341" s="141">
        <v>1</v>
      </c>
      <c r="D341" s="145">
        <v>201857808</v>
      </c>
      <c r="E341" s="145">
        <v>201861434</v>
      </c>
      <c r="F341" s="141">
        <v>9</v>
      </c>
      <c r="G341" s="142">
        <v>1.5348999999999999E-6</v>
      </c>
    </row>
    <row r="342" spans="1:7">
      <c r="A342" s="148" t="s">
        <v>5269</v>
      </c>
      <c r="B342" s="144" t="s">
        <v>3474</v>
      </c>
      <c r="C342" s="141">
        <v>8</v>
      </c>
      <c r="D342" s="145">
        <v>120177273</v>
      </c>
      <c r="E342" s="145">
        <v>120257913</v>
      </c>
      <c r="F342" s="141">
        <v>275</v>
      </c>
      <c r="G342" s="142">
        <v>1.5736000000000001E-6</v>
      </c>
    </row>
    <row r="343" spans="1:7">
      <c r="A343" s="148" t="s">
        <v>5620</v>
      </c>
      <c r="B343" s="144" t="s">
        <v>4791</v>
      </c>
      <c r="C343" s="141">
        <v>22</v>
      </c>
      <c r="D343" s="145">
        <v>33558212</v>
      </c>
      <c r="E343" s="145">
        <v>34318829</v>
      </c>
      <c r="F343" s="141">
        <v>3068</v>
      </c>
      <c r="G343" s="142">
        <v>1.6041E-6</v>
      </c>
    </row>
    <row r="344" spans="1:7">
      <c r="A344" s="148" t="s">
        <v>5301</v>
      </c>
      <c r="B344" s="144" t="s">
        <v>5302</v>
      </c>
      <c r="C344" s="141">
        <v>10</v>
      </c>
      <c r="D344" s="145">
        <v>75545340</v>
      </c>
      <c r="E344" s="145">
        <v>75561551</v>
      </c>
      <c r="F344" s="141">
        <v>12</v>
      </c>
      <c r="G344" s="142">
        <v>1.6318E-6</v>
      </c>
    </row>
    <row r="345" spans="1:7">
      <c r="A345" s="148" t="s">
        <v>4899</v>
      </c>
      <c r="B345" s="144" t="s">
        <v>2560</v>
      </c>
      <c r="C345" s="141">
        <v>2</v>
      </c>
      <c r="D345" s="145">
        <v>100986705</v>
      </c>
      <c r="E345" s="145">
        <v>100987007</v>
      </c>
      <c r="F345" s="141">
        <v>3</v>
      </c>
      <c r="G345" s="142">
        <v>1.6648999999999999E-6</v>
      </c>
    </row>
    <row r="346" spans="1:7">
      <c r="A346" s="148" t="s">
        <v>5199</v>
      </c>
      <c r="B346" s="144" t="s">
        <v>5200</v>
      </c>
      <c r="C346" s="141">
        <v>7</v>
      </c>
      <c r="D346" s="145">
        <v>3341080</v>
      </c>
      <c r="E346" s="145">
        <v>4308632</v>
      </c>
      <c r="F346" s="141">
        <v>4590</v>
      </c>
      <c r="G346" s="142">
        <v>1.6809000000000001E-6</v>
      </c>
    </row>
    <row r="347" spans="1:7">
      <c r="A347" s="148" t="s">
        <v>5454</v>
      </c>
      <c r="B347" s="144" t="s">
        <v>5455</v>
      </c>
      <c r="C347" s="141">
        <v>16</v>
      </c>
      <c r="D347" s="145">
        <v>12070594</v>
      </c>
      <c r="E347" s="145">
        <v>12668146</v>
      </c>
      <c r="F347" s="141">
        <v>3161</v>
      </c>
      <c r="G347" s="142">
        <v>1.7324999999999999E-6</v>
      </c>
    </row>
    <row r="348" spans="1:7">
      <c r="A348" s="148" t="s">
        <v>5373</v>
      </c>
      <c r="B348" s="144" t="s">
        <v>3808</v>
      </c>
      <c r="C348" s="141">
        <v>12</v>
      </c>
      <c r="D348" s="145">
        <v>49490919</v>
      </c>
      <c r="E348" s="145">
        <v>49504683</v>
      </c>
      <c r="F348" s="141">
        <v>19</v>
      </c>
      <c r="G348" s="142">
        <v>1.7550999999999999E-6</v>
      </c>
    </row>
    <row r="349" spans="1:7">
      <c r="A349" s="148" t="s">
        <v>5445</v>
      </c>
      <c r="B349" s="144" t="s">
        <v>5446</v>
      </c>
      <c r="C349" s="141">
        <v>16</v>
      </c>
      <c r="D349" s="145">
        <v>734622</v>
      </c>
      <c r="E349" s="145">
        <v>740444</v>
      </c>
      <c r="F349" s="141">
        <v>13</v>
      </c>
      <c r="G349" s="142">
        <v>1.7923E-6</v>
      </c>
    </row>
    <row r="350" spans="1:7">
      <c r="A350" s="148" t="s">
        <v>4878</v>
      </c>
      <c r="B350" s="144" t="s">
        <v>4879</v>
      </c>
      <c r="C350" s="141">
        <v>2</v>
      </c>
      <c r="D350" s="145">
        <v>15307032</v>
      </c>
      <c r="E350" s="145">
        <v>15701454</v>
      </c>
      <c r="F350" s="141">
        <v>1139</v>
      </c>
      <c r="G350" s="142">
        <v>1.8287E-6</v>
      </c>
    </row>
    <row r="351" spans="1:7">
      <c r="A351" s="148" t="s">
        <v>5343</v>
      </c>
      <c r="B351" s="144" t="s">
        <v>5344</v>
      </c>
      <c r="C351" s="141">
        <v>11</v>
      </c>
      <c r="D351" s="145">
        <v>57480077</v>
      </c>
      <c r="E351" s="145">
        <v>57559058</v>
      </c>
      <c r="F351" s="141">
        <v>125</v>
      </c>
      <c r="G351" s="141">
        <v>1.9520000000000001E-6</v>
      </c>
    </row>
    <row r="352" spans="1:7">
      <c r="A352" s="148" t="s">
        <v>5244</v>
      </c>
      <c r="B352" s="144" t="s">
        <v>5245</v>
      </c>
      <c r="C352" s="141">
        <v>7</v>
      </c>
      <c r="D352" s="145">
        <v>100875373</v>
      </c>
      <c r="E352" s="145">
        <v>100882101</v>
      </c>
      <c r="F352" s="141">
        <v>17</v>
      </c>
      <c r="G352" s="142">
        <v>1.9605000000000001E-6</v>
      </c>
    </row>
    <row r="353" spans="1:7">
      <c r="A353" s="148" t="s">
        <v>5039</v>
      </c>
      <c r="B353" s="144" t="s">
        <v>2881</v>
      </c>
      <c r="C353" s="141">
        <v>4</v>
      </c>
      <c r="D353" s="145">
        <v>2939660</v>
      </c>
      <c r="E353" s="145">
        <v>2965112</v>
      </c>
      <c r="F353" s="141">
        <v>79</v>
      </c>
      <c r="G353" s="141">
        <v>1.9769999999999999E-6</v>
      </c>
    </row>
    <row r="354" spans="1:7">
      <c r="A354" s="148" t="s">
        <v>5092</v>
      </c>
      <c r="B354" s="144" t="s">
        <v>5093</v>
      </c>
      <c r="C354" s="141">
        <v>5</v>
      </c>
      <c r="D354" s="145">
        <v>65892176</v>
      </c>
      <c r="E354" s="145">
        <v>66465423</v>
      </c>
      <c r="F354" s="141">
        <v>1854</v>
      </c>
      <c r="G354" s="142">
        <v>1.9955000000000002E-6</v>
      </c>
    </row>
    <row r="355" spans="1:7">
      <c r="A355" s="148" t="s">
        <v>5548</v>
      </c>
      <c r="B355" s="144" t="s">
        <v>4477</v>
      </c>
      <c r="C355" s="141">
        <v>17</v>
      </c>
      <c r="D355" s="145">
        <v>56422539</v>
      </c>
      <c r="E355" s="145">
        <v>56430454</v>
      </c>
      <c r="F355" s="141">
        <v>26</v>
      </c>
      <c r="G355" s="142">
        <v>2.0011000000000002E-6</v>
      </c>
    </row>
    <row r="356" spans="1:7">
      <c r="A356" s="148" t="s">
        <v>5526</v>
      </c>
      <c r="B356" s="144" t="s">
        <v>5527</v>
      </c>
      <c r="C356" s="141">
        <v>17</v>
      </c>
      <c r="D356" s="145">
        <v>2240792</v>
      </c>
      <c r="E356" s="145">
        <v>2284352</v>
      </c>
      <c r="F356" s="141">
        <v>172</v>
      </c>
      <c r="G356" s="142">
        <v>2.0235000000000002E-6</v>
      </c>
    </row>
    <row r="357" spans="1:7">
      <c r="A357" s="148" t="s">
        <v>5488</v>
      </c>
      <c r="B357" s="144" t="s">
        <v>4135</v>
      </c>
      <c r="C357" s="141">
        <v>16</v>
      </c>
      <c r="D357" s="145">
        <v>28962128</v>
      </c>
      <c r="E357" s="145">
        <v>28978418</v>
      </c>
      <c r="F357" s="141">
        <v>30</v>
      </c>
      <c r="G357" s="142">
        <v>2.0538000000000001E-6</v>
      </c>
    </row>
    <row r="358" spans="1:7">
      <c r="A358" s="148" t="s">
        <v>4821</v>
      </c>
      <c r="B358" s="144" t="s">
        <v>2347</v>
      </c>
      <c r="C358" s="141">
        <v>1</v>
      </c>
      <c r="D358" s="145">
        <v>28915835</v>
      </c>
      <c r="E358" s="145">
        <v>28969597</v>
      </c>
      <c r="F358" s="141">
        <v>86</v>
      </c>
      <c r="G358" s="142">
        <v>2.0619000000000001E-6</v>
      </c>
    </row>
    <row r="359" spans="1:7">
      <c r="A359" s="148" t="s">
        <v>5601</v>
      </c>
      <c r="B359" s="144" t="s">
        <v>4680</v>
      </c>
      <c r="C359" s="141">
        <v>20</v>
      </c>
      <c r="D359" s="145">
        <v>33148346</v>
      </c>
      <c r="E359" s="145">
        <v>33264910</v>
      </c>
      <c r="F359" s="141">
        <v>200</v>
      </c>
      <c r="G359" s="142">
        <v>2.1237000000000001E-6</v>
      </c>
    </row>
    <row r="360" spans="1:7">
      <c r="A360" s="148" t="s">
        <v>5049</v>
      </c>
      <c r="B360" s="144" t="s">
        <v>2902</v>
      </c>
      <c r="C360" s="141">
        <v>4</v>
      </c>
      <c r="D360" s="145">
        <v>17812525</v>
      </c>
      <c r="E360" s="145">
        <v>17846485</v>
      </c>
      <c r="F360" s="141">
        <v>69</v>
      </c>
      <c r="G360" s="142">
        <v>2.1956000000000002E-6</v>
      </c>
    </row>
    <row r="361" spans="1:7">
      <c r="A361" s="148" t="s">
        <v>5222</v>
      </c>
      <c r="B361" s="144" t="s">
        <v>3273</v>
      </c>
      <c r="C361" s="141">
        <v>7</v>
      </c>
      <c r="D361" s="145">
        <v>86273230</v>
      </c>
      <c r="E361" s="145">
        <v>86494200</v>
      </c>
      <c r="F361" s="141">
        <v>517</v>
      </c>
      <c r="G361" s="142">
        <v>2.2023000000000001E-6</v>
      </c>
    </row>
    <row r="362" spans="1:7">
      <c r="A362" s="148" t="s">
        <v>5095</v>
      </c>
      <c r="B362" s="144" t="s">
        <v>2991</v>
      </c>
      <c r="C362" s="141">
        <v>5</v>
      </c>
      <c r="D362" s="145">
        <v>87485450</v>
      </c>
      <c r="E362" s="145">
        <v>87565293</v>
      </c>
      <c r="F362" s="141">
        <v>153</v>
      </c>
      <c r="G362" s="142">
        <v>2.3108E-6</v>
      </c>
    </row>
    <row r="363" spans="1:7">
      <c r="A363" s="148" t="s">
        <v>5580</v>
      </c>
      <c r="B363" s="144" t="s">
        <v>5581</v>
      </c>
      <c r="C363" s="141">
        <v>19</v>
      </c>
      <c r="D363" s="145">
        <v>18303992</v>
      </c>
      <c r="E363" s="145">
        <v>18307758</v>
      </c>
      <c r="F363" s="141">
        <v>11</v>
      </c>
      <c r="G363" s="142">
        <v>2.3161999999999999E-6</v>
      </c>
    </row>
    <row r="364" spans="1:7">
      <c r="A364" s="148" t="s">
        <v>4843</v>
      </c>
      <c r="B364" s="144" t="s">
        <v>2386</v>
      </c>
      <c r="C364" s="141">
        <v>1</v>
      </c>
      <c r="D364" s="145">
        <v>44398992</v>
      </c>
      <c r="E364" s="145">
        <v>44402913</v>
      </c>
      <c r="F364" s="141">
        <v>12</v>
      </c>
      <c r="G364" s="142">
        <v>2.3398999999999998E-6</v>
      </c>
    </row>
    <row r="365" spans="1:7">
      <c r="A365" s="148" t="s">
        <v>5122</v>
      </c>
      <c r="B365" s="144" t="s">
        <v>5123</v>
      </c>
      <c r="C365" s="141">
        <v>5</v>
      </c>
      <c r="D365" s="145">
        <v>140864741</v>
      </c>
      <c r="E365" s="145">
        <v>140892546</v>
      </c>
      <c r="F365" s="141">
        <v>63</v>
      </c>
      <c r="G365" s="142">
        <v>2.3644000000000002E-6</v>
      </c>
    </row>
    <row r="366" spans="1:7">
      <c r="A366" s="148" t="s">
        <v>5442</v>
      </c>
      <c r="B366" s="144" t="s">
        <v>5443</v>
      </c>
      <c r="C366" s="141">
        <v>15</v>
      </c>
      <c r="D366" s="145">
        <v>55903744</v>
      </c>
      <c r="E366" s="145">
        <v>56035288</v>
      </c>
      <c r="F366" s="141">
        <v>422</v>
      </c>
      <c r="G366" s="142">
        <v>2.4208000000000002E-6</v>
      </c>
    </row>
    <row r="367" spans="1:7">
      <c r="A367" s="148" t="s">
        <v>5125</v>
      </c>
      <c r="B367" s="144" t="s">
        <v>5126</v>
      </c>
      <c r="C367" s="141">
        <v>5</v>
      </c>
      <c r="D367" s="145">
        <v>140868808</v>
      </c>
      <c r="E367" s="145">
        <v>140892546</v>
      </c>
      <c r="F367" s="141">
        <v>58</v>
      </c>
      <c r="G367" s="142">
        <v>2.4366000000000001E-6</v>
      </c>
    </row>
    <row r="368" spans="1:7">
      <c r="A368" s="148" t="s">
        <v>5554</v>
      </c>
      <c r="B368" s="144" t="s">
        <v>4483</v>
      </c>
      <c r="C368" s="141">
        <v>17</v>
      </c>
      <c r="D368" s="145">
        <v>56634039</v>
      </c>
      <c r="E368" s="145">
        <v>56769416</v>
      </c>
      <c r="F368" s="141">
        <v>361</v>
      </c>
      <c r="G368" s="142">
        <v>2.4922E-6</v>
      </c>
    </row>
    <row r="369" spans="1:7">
      <c r="A369" s="148" t="s">
        <v>5511</v>
      </c>
      <c r="B369" s="144" t="s">
        <v>4257</v>
      </c>
      <c r="C369" s="141">
        <v>16</v>
      </c>
      <c r="D369" s="145">
        <v>71660064</v>
      </c>
      <c r="E369" s="145">
        <v>71676017</v>
      </c>
      <c r="F369" s="141">
        <v>38</v>
      </c>
      <c r="G369" s="142">
        <v>2.4982999999999999E-6</v>
      </c>
    </row>
    <row r="370" spans="1:7">
      <c r="A370" s="152" t="s">
        <v>5090</v>
      </c>
      <c r="B370" s="153" t="s">
        <v>2980</v>
      </c>
      <c r="C370" s="150">
        <v>5</v>
      </c>
      <c r="D370" s="154">
        <v>63802084</v>
      </c>
      <c r="E370" s="154">
        <v>63908139</v>
      </c>
      <c r="F370" s="150">
        <v>268</v>
      </c>
      <c r="G370" s="151">
        <v>2.6340999999999999E-6</v>
      </c>
    </row>
    <row r="371" spans="1:7">
      <c r="B371" s="85"/>
      <c r="C371" s="85"/>
      <c r="D371" s="85"/>
      <c r="E371" s="85"/>
      <c r="F371" s="85"/>
      <c r="G371"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7"/>
  <sheetViews>
    <sheetView zoomScale="99" zoomScaleNormal="115" workbookViewId="0">
      <selection activeCell="K6" sqref="K6"/>
    </sheetView>
  </sheetViews>
  <sheetFormatPr defaultColWidth="10.85546875" defaultRowHeight="15"/>
  <cols>
    <col min="1" max="1" width="20.28515625" customWidth="1"/>
    <col min="2" max="2" width="29.85546875" customWidth="1"/>
    <col min="5" max="5" width="11" customWidth="1"/>
    <col min="6" max="6" width="9.140625" customWidth="1"/>
    <col min="7" max="7" width="12.7109375" customWidth="1"/>
    <col min="8" max="8" width="18.140625" customWidth="1"/>
    <col min="9" max="9" width="12.42578125" customWidth="1"/>
    <col min="10" max="10" width="20.140625" customWidth="1"/>
    <col min="11" max="11" width="9.85546875" customWidth="1"/>
  </cols>
  <sheetData>
    <row r="1" spans="1:12" ht="15.75" customHeight="1">
      <c r="A1" s="86" t="s">
        <v>2</v>
      </c>
      <c r="B1" s="85"/>
      <c r="C1" s="85"/>
      <c r="D1" s="85"/>
      <c r="E1" s="85"/>
      <c r="F1" s="85"/>
      <c r="G1" s="85"/>
      <c r="H1" s="85"/>
      <c r="I1" s="85"/>
      <c r="J1" s="85"/>
      <c r="K1" s="85"/>
      <c r="L1" s="85"/>
    </row>
    <row r="2" spans="1:12" ht="15.75" customHeight="1">
      <c r="A2" s="15"/>
      <c r="B2" s="14"/>
      <c r="C2" s="14"/>
      <c r="D2" s="14"/>
      <c r="E2" s="16"/>
      <c r="F2" s="17"/>
      <c r="G2" s="14"/>
      <c r="H2" s="14"/>
      <c r="I2" s="14"/>
      <c r="J2" s="14"/>
      <c r="K2" s="14"/>
      <c r="L2" s="14"/>
    </row>
    <row r="3" spans="1:12" ht="15.75" customHeight="1">
      <c r="A3" s="184" t="s">
        <v>196</v>
      </c>
      <c r="B3" s="192" t="s">
        <v>239</v>
      </c>
      <c r="C3" s="189" t="s">
        <v>240</v>
      </c>
      <c r="D3" s="190"/>
      <c r="E3" s="191"/>
      <c r="F3" s="189" t="s">
        <v>241</v>
      </c>
      <c r="G3" s="190"/>
      <c r="H3" s="191"/>
      <c r="I3" s="188" t="s">
        <v>242</v>
      </c>
      <c r="J3" s="184"/>
      <c r="K3" s="184"/>
      <c r="L3" s="184"/>
    </row>
    <row r="4" spans="1:12" ht="26.25" customHeight="1">
      <c r="A4" s="181"/>
      <c r="B4" s="193"/>
      <c r="C4" s="20" t="s">
        <v>243</v>
      </c>
      <c r="D4" s="159" t="s">
        <v>244</v>
      </c>
      <c r="E4" s="21" t="s">
        <v>245</v>
      </c>
      <c r="F4" s="20" t="s">
        <v>246</v>
      </c>
      <c r="G4" s="159" t="s">
        <v>247</v>
      </c>
      <c r="H4" s="161" t="s">
        <v>248</v>
      </c>
      <c r="I4" s="159" t="s">
        <v>249</v>
      </c>
      <c r="J4" s="159" t="s">
        <v>250</v>
      </c>
      <c r="K4" s="159" t="s">
        <v>251</v>
      </c>
      <c r="L4" s="159" t="s">
        <v>252</v>
      </c>
    </row>
    <row r="5" spans="1:12" ht="64.5" customHeight="1">
      <c r="A5" s="22">
        <v>1958</v>
      </c>
      <c r="B5" s="23" t="s">
        <v>253</v>
      </c>
      <c r="C5" s="24">
        <v>1E-3</v>
      </c>
      <c r="D5" s="25">
        <v>0.95</v>
      </c>
      <c r="E5" s="26">
        <v>1E-4</v>
      </c>
      <c r="F5" s="27">
        <v>0.9</v>
      </c>
      <c r="G5" s="25"/>
      <c r="H5" s="28" t="s">
        <v>254</v>
      </c>
      <c r="I5" s="25" t="s">
        <v>255</v>
      </c>
      <c r="J5" s="25" t="s">
        <v>256</v>
      </c>
      <c r="K5" s="25">
        <v>1.1000000000000001</v>
      </c>
      <c r="L5" s="25" t="s">
        <v>257</v>
      </c>
    </row>
    <row r="6" spans="1:12" ht="76.5" customHeight="1">
      <c r="A6" s="29" t="s">
        <v>63</v>
      </c>
      <c r="B6" s="23" t="s">
        <v>258</v>
      </c>
      <c r="C6" s="24">
        <v>1E-3</v>
      </c>
      <c r="D6" s="25">
        <v>0.95</v>
      </c>
      <c r="E6" s="26">
        <v>1E-4</v>
      </c>
      <c r="F6" s="27">
        <v>0.95</v>
      </c>
      <c r="G6" s="25"/>
      <c r="H6" s="28" t="s">
        <v>259</v>
      </c>
      <c r="I6" s="25" t="s">
        <v>260</v>
      </c>
      <c r="J6" s="25" t="s">
        <v>261</v>
      </c>
      <c r="K6" s="25">
        <v>3</v>
      </c>
      <c r="L6" s="25" t="s">
        <v>262</v>
      </c>
    </row>
    <row r="7" spans="1:12" ht="76.5" customHeight="1">
      <c r="A7" s="29" t="s">
        <v>68</v>
      </c>
      <c r="B7" s="25" t="s">
        <v>263</v>
      </c>
      <c r="C7" s="24">
        <v>0.01</v>
      </c>
      <c r="D7" s="25">
        <v>0.95</v>
      </c>
      <c r="E7" s="30">
        <v>4.9999999999999998E-7</v>
      </c>
      <c r="F7" s="27">
        <v>0.95</v>
      </c>
      <c r="G7" s="25"/>
      <c r="H7" s="28" t="s">
        <v>264</v>
      </c>
      <c r="I7" s="25" t="s">
        <v>265</v>
      </c>
      <c r="J7" s="25" t="s">
        <v>266</v>
      </c>
      <c r="K7" s="25">
        <v>3</v>
      </c>
      <c r="L7" s="25" t="s">
        <v>257</v>
      </c>
    </row>
    <row r="8" spans="1:12" ht="76.5" customHeight="1">
      <c r="A8" s="29" t="s">
        <v>71</v>
      </c>
      <c r="B8" s="25" t="s">
        <v>267</v>
      </c>
      <c r="C8" s="24">
        <v>0.01</v>
      </c>
      <c r="D8" s="25">
        <v>0.95</v>
      </c>
      <c r="E8" s="30">
        <v>4.9999999999999998E-7</v>
      </c>
      <c r="F8" s="27">
        <v>0.95</v>
      </c>
      <c r="G8" s="25"/>
      <c r="H8" s="28" t="s">
        <v>264</v>
      </c>
      <c r="I8" s="25" t="s">
        <v>265</v>
      </c>
      <c r="J8" s="25" t="s">
        <v>266</v>
      </c>
      <c r="K8" s="25">
        <v>3</v>
      </c>
      <c r="L8" s="25" t="s">
        <v>257</v>
      </c>
    </row>
    <row r="9" spans="1:12" ht="25.5" customHeight="1">
      <c r="A9" s="29" t="s">
        <v>73</v>
      </c>
      <c r="B9" s="25" t="s">
        <v>268</v>
      </c>
      <c r="C9" s="24">
        <v>0.01</v>
      </c>
      <c r="D9" s="25">
        <v>0.9</v>
      </c>
      <c r="E9" s="26">
        <v>9.9999999999999995E-8</v>
      </c>
      <c r="F9" s="27">
        <v>0.9</v>
      </c>
      <c r="G9" s="25"/>
      <c r="H9" s="28" t="s">
        <v>269</v>
      </c>
      <c r="I9" s="25" t="s">
        <v>270</v>
      </c>
      <c r="J9" s="25" t="s">
        <v>271</v>
      </c>
      <c r="K9" s="25">
        <v>5</v>
      </c>
      <c r="L9" s="25" t="s">
        <v>257</v>
      </c>
    </row>
    <row r="10" spans="1:12" ht="51" customHeight="1">
      <c r="A10" s="29" t="s">
        <v>77</v>
      </c>
      <c r="B10" s="31" t="s">
        <v>272</v>
      </c>
      <c r="C10" s="24">
        <v>0.01</v>
      </c>
      <c r="D10" s="25">
        <v>0.98</v>
      </c>
      <c r="E10" s="26">
        <v>9.9999999999999995E-7</v>
      </c>
      <c r="F10" s="27">
        <v>0.97</v>
      </c>
      <c r="G10" s="25"/>
      <c r="H10" s="23" t="s">
        <v>273</v>
      </c>
      <c r="I10" s="32" t="s">
        <v>274</v>
      </c>
      <c r="J10" s="25" t="s">
        <v>256</v>
      </c>
      <c r="K10" s="25">
        <v>1.1000000000000001</v>
      </c>
      <c r="L10" s="25" t="s">
        <v>262</v>
      </c>
    </row>
    <row r="11" spans="1:12" ht="76.5" customHeight="1">
      <c r="A11" s="29" t="s">
        <v>80</v>
      </c>
      <c r="B11" s="33" t="s">
        <v>275</v>
      </c>
      <c r="C11" s="34">
        <v>0.01</v>
      </c>
      <c r="D11" s="34">
        <v>0.95</v>
      </c>
      <c r="E11" s="35" t="s">
        <v>276</v>
      </c>
      <c r="F11" s="36">
        <v>0.95</v>
      </c>
      <c r="G11" s="34"/>
      <c r="H11" s="28" t="s">
        <v>264</v>
      </c>
      <c r="I11" s="37" t="s">
        <v>277</v>
      </c>
      <c r="J11" s="23" t="s">
        <v>278</v>
      </c>
      <c r="K11" s="38" t="s">
        <v>279</v>
      </c>
      <c r="L11" s="25" t="s">
        <v>262</v>
      </c>
    </row>
    <row r="12" spans="1:12" ht="76.5" customHeight="1">
      <c r="A12" s="29" t="s">
        <v>84</v>
      </c>
      <c r="B12" s="23" t="s">
        <v>280</v>
      </c>
      <c r="C12" s="24">
        <v>0.01</v>
      </c>
      <c r="D12" s="25">
        <v>0.95</v>
      </c>
      <c r="E12" s="35" t="s">
        <v>281</v>
      </c>
      <c r="F12" s="27">
        <v>0.99</v>
      </c>
      <c r="G12" s="25"/>
      <c r="H12" s="28" t="s">
        <v>282</v>
      </c>
      <c r="I12" s="25" t="s">
        <v>265</v>
      </c>
      <c r="J12" s="25" t="s">
        <v>266</v>
      </c>
      <c r="K12" s="25">
        <v>3</v>
      </c>
      <c r="L12" s="25" t="s">
        <v>257</v>
      </c>
    </row>
    <row r="13" spans="1:12" ht="76.5" customHeight="1">
      <c r="A13" s="29" t="s">
        <v>87</v>
      </c>
      <c r="B13" s="23" t="s">
        <v>283</v>
      </c>
      <c r="C13" s="24">
        <v>0.01</v>
      </c>
      <c r="D13" s="23" t="s">
        <v>284</v>
      </c>
      <c r="E13" s="39">
        <v>9.9999999999999995E-7</v>
      </c>
      <c r="F13" s="40" t="s">
        <v>285</v>
      </c>
      <c r="G13" s="23"/>
      <c r="H13" s="28" t="s">
        <v>282</v>
      </c>
      <c r="I13" s="25" t="s">
        <v>270</v>
      </c>
      <c r="J13" s="25" t="s">
        <v>256</v>
      </c>
      <c r="K13" s="25">
        <v>1.1000000000000001</v>
      </c>
      <c r="L13" s="25" t="s">
        <v>262</v>
      </c>
    </row>
    <row r="14" spans="1:12" ht="51" customHeight="1">
      <c r="A14" s="29" t="s">
        <v>91</v>
      </c>
      <c r="B14" s="23" t="s">
        <v>286</v>
      </c>
      <c r="C14" s="24">
        <v>5.0000000000000002E-5</v>
      </c>
      <c r="D14" s="25">
        <v>0.95</v>
      </c>
      <c r="E14" s="39">
        <v>8.0000000000000002E-8</v>
      </c>
      <c r="F14" s="27">
        <v>0.99</v>
      </c>
      <c r="G14" s="25"/>
      <c r="H14" s="28" t="s">
        <v>287</v>
      </c>
      <c r="I14" s="23" t="s">
        <v>288</v>
      </c>
      <c r="J14" s="25" t="s">
        <v>271</v>
      </c>
      <c r="K14" s="25">
        <v>5</v>
      </c>
      <c r="L14" s="25" t="s">
        <v>257</v>
      </c>
    </row>
    <row r="15" spans="1:12" ht="25.5" customHeight="1">
      <c r="A15" s="29" t="s">
        <v>95</v>
      </c>
      <c r="B15" s="37" t="s">
        <v>289</v>
      </c>
      <c r="C15" s="24">
        <v>0.01</v>
      </c>
      <c r="D15" s="25">
        <v>0.98</v>
      </c>
      <c r="E15" s="39">
        <v>9.9999999999999995E-7</v>
      </c>
      <c r="F15" s="27">
        <v>0.98</v>
      </c>
      <c r="G15" s="25"/>
      <c r="H15" s="41"/>
      <c r="I15" s="25" t="s">
        <v>265</v>
      </c>
      <c r="J15" s="25" t="s">
        <v>256</v>
      </c>
      <c r="K15" s="25">
        <v>1.1000000000000001</v>
      </c>
      <c r="L15" s="25" t="s">
        <v>262</v>
      </c>
    </row>
    <row r="16" spans="1:12" ht="63.75" customHeight="1">
      <c r="A16" s="29" t="s">
        <v>99</v>
      </c>
      <c r="B16" s="23" t="s">
        <v>290</v>
      </c>
      <c r="C16" s="24">
        <v>0.01</v>
      </c>
      <c r="D16" s="25">
        <v>0.98</v>
      </c>
      <c r="E16" s="26">
        <v>1E-4</v>
      </c>
      <c r="F16" s="27">
        <v>0.98</v>
      </c>
      <c r="G16" s="25"/>
      <c r="H16" s="28" t="s">
        <v>254</v>
      </c>
      <c r="I16" s="25" t="s">
        <v>265</v>
      </c>
      <c r="J16" s="25" t="s">
        <v>266</v>
      </c>
      <c r="K16" s="25">
        <v>3</v>
      </c>
      <c r="L16" s="25" t="s">
        <v>257</v>
      </c>
    </row>
    <row r="17" spans="1:12" ht="127.5" customHeight="1">
      <c r="A17" s="29" t="s">
        <v>102</v>
      </c>
      <c r="B17" s="25" t="s">
        <v>291</v>
      </c>
      <c r="C17" s="24">
        <v>0</v>
      </c>
      <c r="D17" s="25">
        <v>0.99</v>
      </c>
      <c r="E17" s="26">
        <v>1E-4</v>
      </c>
      <c r="F17" s="27">
        <v>0.99</v>
      </c>
      <c r="G17" s="25"/>
      <c r="H17" s="28" t="s">
        <v>292</v>
      </c>
      <c r="I17" s="25" t="s">
        <v>293</v>
      </c>
      <c r="J17" s="25" t="s">
        <v>294</v>
      </c>
      <c r="K17" s="25">
        <v>1.1000000000000001</v>
      </c>
      <c r="L17" s="25" t="s">
        <v>262</v>
      </c>
    </row>
    <row r="18" spans="1:12" ht="89.25" customHeight="1">
      <c r="A18" s="22" t="s">
        <v>107</v>
      </c>
      <c r="B18" s="25" t="s">
        <v>295</v>
      </c>
      <c r="C18" s="24">
        <v>1E-3</v>
      </c>
      <c r="D18" s="25">
        <v>0.9</v>
      </c>
      <c r="E18" s="26">
        <v>9.9999999999999995E-7</v>
      </c>
      <c r="F18" s="27">
        <v>0.99</v>
      </c>
      <c r="G18" s="25"/>
      <c r="H18" s="28" t="s">
        <v>296</v>
      </c>
      <c r="I18" s="25" t="s">
        <v>265</v>
      </c>
      <c r="J18" s="25" t="s">
        <v>271</v>
      </c>
      <c r="K18" s="25">
        <v>5</v>
      </c>
      <c r="L18" s="25" t="s">
        <v>257</v>
      </c>
    </row>
    <row r="19" spans="1:12" ht="76.5" customHeight="1">
      <c r="A19" s="29" t="s">
        <v>111</v>
      </c>
      <c r="B19" s="25" t="s">
        <v>297</v>
      </c>
      <c r="C19" s="24">
        <v>0.01</v>
      </c>
      <c r="D19" s="25">
        <v>0.98</v>
      </c>
      <c r="E19" s="26">
        <v>5.0000000000000004E-6</v>
      </c>
      <c r="F19" s="27">
        <v>0.97</v>
      </c>
      <c r="G19" s="25"/>
      <c r="H19" s="28" t="s">
        <v>282</v>
      </c>
      <c r="I19" s="25" t="s">
        <v>265</v>
      </c>
      <c r="J19" s="25" t="s">
        <v>271</v>
      </c>
      <c r="K19" s="25">
        <v>5</v>
      </c>
      <c r="L19" s="25" t="s">
        <v>262</v>
      </c>
    </row>
    <row r="20" spans="1:12" ht="76.5" customHeight="1">
      <c r="A20" s="29" t="s">
        <v>115</v>
      </c>
      <c r="B20" s="25" t="s">
        <v>298</v>
      </c>
      <c r="C20" s="24">
        <v>0.02</v>
      </c>
      <c r="D20" s="25">
        <v>0.98</v>
      </c>
      <c r="E20" s="26">
        <v>5.0000000000000003E-10</v>
      </c>
      <c r="F20" s="27">
        <v>0.97</v>
      </c>
      <c r="G20" s="25"/>
      <c r="H20" s="28" t="s">
        <v>282</v>
      </c>
      <c r="I20" s="25" t="s">
        <v>265</v>
      </c>
      <c r="J20" s="25" t="s">
        <v>271</v>
      </c>
      <c r="K20" s="25">
        <v>5</v>
      </c>
      <c r="L20" s="25" t="s">
        <v>262</v>
      </c>
    </row>
    <row r="21" spans="1:12" ht="76.5" customHeight="1">
      <c r="A21" s="29" t="s">
        <v>117</v>
      </c>
      <c r="B21" s="25" t="s">
        <v>299</v>
      </c>
      <c r="C21" s="24">
        <v>0.01</v>
      </c>
      <c r="D21" s="25">
        <v>0.95</v>
      </c>
      <c r="E21" s="26">
        <v>1E-4</v>
      </c>
      <c r="F21" s="27">
        <v>0.8</v>
      </c>
      <c r="G21" s="25"/>
      <c r="H21" s="28" t="s">
        <v>282</v>
      </c>
      <c r="I21" s="23" t="s">
        <v>300</v>
      </c>
      <c r="J21" s="23" t="s">
        <v>301</v>
      </c>
      <c r="K21" s="23" t="s">
        <v>302</v>
      </c>
      <c r="L21" s="25" t="s">
        <v>262</v>
      </c>
    </row>
    <row r="22" spans="1:12" ht="76.5" customHeight="1">
      <c r="A22" s="29" t="s">
        <v>121</v>
      </c>
      <c r="B22" s="23" t="s">
        <v>303</v>
      </c>
      <c r="C22" s="24">
        <v>0</v>
      </c>
      <c r="D22" s="25">
        <v>0.99</v>
      </c>
      <c r="E22" s="26">
        <v>9.9999999999999995E-7</v>
      </c>
      <c r="F22" s="27">
        <v>0.8</v>
      </c>
      <c r="G22" s="25"/>
      <c r="H22" s="28" t="s">
        <v>282</v>
      </c>
      <c r="I22" s="32" t="s">
        <v>274</v>
      </c>
      <c r="J22" s="25" t="s">
        <v>256</v>
      </c>
      <c r="K22" s="25">
        <v>1.1000000000000001</v>
      </c>
      <c r="L22" s="25" t="s">
        <v>262</v>
      </c>
    </row>
    <row r="23" spans="1:12">
      <c r="A23" s="29" t="s">
        <v>304</v>
      </c>
      <c r="B23" s="25" t="s">
        <v>305</v>
      </c>
      <c r="C23" s="24">
        <v>0.01</v>
      </c>
      <c r="D23" s="25">
        <v>0.99</v>
      </c>
      <c r="E23" s="26">
        <v>9.9999999999999995E-8</v>
      </c>
      <c r="F23" s="27"/>
      <c r="G23" s="25"/>
      <c r="H23" s="41" t="s">
        <v>306</v>
      </c>
      <c r="I23" s="25" t="s">
        <v>300</v>
      </c>
      <c r="J23" s="25" t="s">
        <v>271</v>
      </c>
      <c r="K23" s="25">
        <v>5</v>
      </c>
      <c r="L23" s="25" t="s">
        <v>262</v>
      </c>
    </row>
    <row r="24" spans="1:12" ht="89.25" customHeight="1">
      <c r="A24" s="29" t="s">
        <v>128</v>
      </c>
      <c r="B24" s="23" t="s">
        <v>307</v>
      </c>
      <c r="C24" s="24">
        <v>0.01</v>
      </c>
      <c r="D24" s="25">
        <v>0.98</v>
      </c>
      <c r="E24" s="26">
        <v>9.9999999999999995E-7</v>
      </c>
      <c r="F24" s="27">
        <v>0.98</v>
      </c>
      <c r="G24" s="25"/>
      <c r="H24" s="28" t="s">
        <v>308</v>
      </c>
      <c r="I24" s="32" t="s">
        <v>274</v>
      </c>
      <c r="J24" s="25" t="s">
        <v>256</v>
      </c>
      <c r="K24" s="25">
        <v>1.1000000000000001</v>
      </c>
      <c r="L24" s="25" t="s">
        <v>257</v>
      </c>
    </row>
    <row r="25" spans="1:12" ht="89.25" customHeight="1">
      <c r="A25" s="29" t="s">
        <v>131</v>
      </c>
      <c r="B25" s="42" t="s">
        <v>309</v>
      </c>
      <c r="C25" s="24">
        <v>0</v>
      </c>
      <c r="D25" s="25">
        <v>0.98</v>
      </c>
      <c r="E25" s="26">
        <v>9.9999999999999995E-7</v>
      </c>
      <c r="F25" s="27">
        <v>0.98</v>
      </c>
      <c r="G25" s="25"/>
      <c r="H25" s="28" t="s">
        <v>310</v>
      </c>
      <c r="I25" s="25" t="s">
        <v>265</v>
      </c>
      <c r="J25" s="25" t="s">
        <v>266</v>
      </c>
      <c r="K25" s="25">
        <v>3</v>
      </c>
      <c r="L25" s="25" t="s">
        <v>257</v>
      </c>
    </row>
    <row r="26" spans="1:12" ht="114.75" customHeight="1">
      <c r="A26" s="29" t="s">
        <v>134</v>
      </c>
      <c r="B26" s="28" t="s">
        <v>311</v>
      </c>
      <c r="C26" s="43">
        <v>9.9999999999999995E-7</v>
      </c>
      <c r="D26" s="25">
        <v>0.95</v>
      </c>
      <c r="E26" s="43">
        <v>9.9999999999999995E-7</v>
      </c>
      <c r="F26" s="27">
        <v>0.9</v>
      </c>
      <c r="G26" s="23" t="s">
        <v>312</v>
      </c>
      <c r="H26" s="28" t="s">
        <v>313</v>
      </c>
      <c r="I26" s="25" t="s">
        <v>293</v>
      </c>
      <c r="J26" s="25" t="s">
        <v>271</v>
      </c>
      <c r="K26" s="25">
        <v>5</v>
      </c>
      <c r="L26" s="25" t="s">
        <v>257</v>
      </c>
    </row>
    <row r="27" spans="1:12" ht="51" customHeight="1">
      <c r="A27" s="29" t="s">
        <v>137</v>
      </c>
      <c r="B27" s="23" t="s">
        <v>314</v>
      </c>
      <c r="C27" s="24">
        <v>0.01</v>
      </c>
      <c r="D27" s="25">
        <v>0.95</v>
      </c>
      <c r="E27" s="26">
        <v>9.9999999999999995E-7</v>
      </c>
      <c r="F27" s="27">
        <v>0.97</v>
      </c>
      <c r="G27" s="25"/>
      <c r="H27" s="28" t="s">
        <v>315</v>
      </c>
      <c r="I27" s="23" t="s">
        <v>316</v>
      </c>
      <c r="J27" s="25" t="s">
        <v>256</v>
      </c>
      <c r="K27" s="25">
        <v>1.1000000000000001</v>
      </c>
      <c r="L27" s="25" t="s">
        <v>257</v>
      </c>
    </row>
    <row r="28" spans="1:12" ht="51" customHeight="1">
      <c r="A28" s="29" t="s">
        <v>317</v>
      </c>
      <c r="B28" s="25" t="s">
        <v>318</v>
      </c>
      <c r="C28" s="24">
        <v>0.01</v>
      </c>
      <c r="D28" s="25">
        <v>0.9</v>
      </c>
      <c r="E28" s="26">
        <v>9.9999999999999995E-7</v>
      </c>
      <c r="F28" s="27">
        <v>0.97499999999999998</v>
      </c>
      <c r="G28" s="25"/>
      <c r="H28" s="28" t="s">
        <v>319</v>
      </c>
      <c r="I28" s="25" t="s">
        <v>320</v>
      </c>
      <c r="J28" s="25" t="s">
        <v>256</v>
      </c>
      <c r="K28" s="25">
        <v>1.1000000000000001</v>
      </c>
      <c r="L28" s="25" t="s">
        <v>262</v>
      </c>
    </row>
    <row r="29" spans="1:12" ht="63.75" customHeight="1">
      <c r="A29" s="29" t="s">
        <v>150</v>
      </c>
      <c r="B29" s="25" t="s">
        <v>321</v>
      </c>
      <c r="C29" s="24">
        <v>0</v>
      </c>
      <c r="D29" s="25">
        <v>0.95</v>
      </c>
      <c r="E29" s="26">
        <v>1E-4</v>
      </c>
      <c r="F29" s="27">
        <v>0.92</v>
      </c>
      <c r="G29" s="25"/>
      <c r="H29" s="28" t="s">
        <v>322</v>
      </c>
      <c r="I29" s="23" t="s">
        <v>316</v>
      </c>
      <c r="J29" s="25" t="s">
        <v>256</v>
      </c>
      <c r="K29" s="25">
        <v>1.1000000000000001</v>
      </c>
      <c r="L29" s="25" t="s">
        <v>257</v>
      </c>
    </row>
    <row r="30" spans="1:12">
      <c r="A30" s="29" t="s">
        <v>153</v>
      </c>
      <c r="B30" s="25"/>
      <c r="C30" s="24"/>
      <c r="D30" s="25"/>
      <c r="E30" s="26"/>
      <c r="F30" s="27"/>
      <c r="G30" s="25"/>
      <c r="H30" s="41"/>
      <c r="I30" s="1"/>
      <c r="J30" s="1"/>
      <c r="K30" s="1"/>
      <c r="L30" s="1"/>
    </row>
    <row r="31" spans="1:12" ht="63.75" customHeight="1">
      <c r="A31" s="29" t="s">
        <v>156</v>
      </c>
      <c r="B31" s="44" t="s">
        <v>323</v>
      </c>
      <c r="C31" s="45">
        <v>0.01</v>
      </c>
      <c r="D31" s="23">
        <v>0.9</v>
      </c>
      <c r="E31" s="46">
        <v>9.9999999999999998E-13</v>
      </c>
      <c r="F31" s="45" t="s">
        <v>324</v>
      </c>
      <c r="G31" s="23"/>
      <c r="H31" s="28" t="s">
        <v>273</v>
      </c>
      <c r="I31" s="44" t="s">
        <v>325</v>
      </c>
      <c r="J31" s="23" t="s">
        <v>326</v>
      </c>
      <c r="K31" s="47" t="s">
        <v>327</v>
      </c>
      <c r="L31" s="44" t="s">
        <v>257</v>
      </c>
    </row>
    <row r="32" spans="1:12" ht="127.5" customHeight="1">
      <c r="A32" s="29" t="s">
        <v>160</v>
      </c>
      <c r="B32" s="25" t="s">
        <v>328</v>
      </c>
      <c r="C32" s="24">
        <v>0</v>
      </c>
      <c r="D32" s="25">
        <v>0.98</v>
      </c>
      <c r="E32" s="26">
        <v>1E-4</v>
      </c>
      <c r="F32" s="27">
        <v>0.98</v>
      </c>
      <c r="G32" s="23" t="s">
        <v>329</v>
      </c>
      <c r="H32" s="28" t="s">
        <v>330</v>
      </c>
      <c r="I32" s="25" t="s">
        <v>265</v>
      </c>
      <c r="J32" s="23" t="s">
        <v>331</v>
      </c>
      <c r="K32" s="25">
        <v>3</v>
      </c>
      <c r="L32" s="25" t="s">
        <v>257</v>
      </c>
    </row>
    <row r="33" spans="1:12" ht="63.75" customHeight="1">
      <c r="A33" s="22" t="s">
        <v>163</v>
      </c>
      <c r="B33" s="25" t="s">
        <v>332</v>
      </c>
      <c r="C33" s="24">
        <v>1E-4</v>
      </c>
      <c r="D33" s="25">
        <v>0.9</v>
      </c>
      <c r="E33" s="26">
        <v>1E-4</v>
      </c>
      <c r="F33" s="27">
        <v>0.98</v>
      </c>
      <c r="G33" s="23" t="s">
        <v>329</v>
      </c>
      <c r="H33" s="28" t="s">
        <v>254</v>
      </c>
      <c r="I33" s="25" t="s">
        <v>265</v>
      </c>
      <c r="J33" s="25" t="s">
        <v>266</v>
      </c>
      <c r="K33" s="25">
        <v>3</v>
      </c>
      <c r="L33" s="25" t="s">
        <v>257</v>
      </c>
    </row>
    <row r="37" spans="1:12">
      <c r="A37" s="18"/>
      <c r="B37" s="19"/>
      <c r="C37" s="85"/>
      <c r="D37" s="85"/>
      <c r="E37" s="85"/>
      <c r="F37" s="85"/>
      <c r="G37" s="85"/>
      <c r="H37" s="85"/>
      <c r="I37" s="85"/>
      <c r="J37" s="85"/>
      <c r="K37" s="85"/>
      <c r="L37" s="85"/>
    </row>
  </sheetData>
  <mergeCells count="5">
    <mergeCell ref="I3:L3"/>
    <mergeCell ref="C3:E3"/>
    <mergeCell ref="F3:H3"/>
    <mergeCell ref="A3:A4"/>
    <mergeCell ref="B3:B4"/>
  </mergeCells>
  <pageMargins left="0.7" right="0.7" top="0.75" bottom="0.75" header="0.3" footer="0.3"/>
  <pageSetup paperSize="9"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1B8D7-FA8B-4C9E-AEC8-0B9D1D820B7D}">
  <dimension ref="A1:G693"/>
  <sheetViews>
    <sheetView topLeftCell="A8" workbookViewId="0">
      <selection activeCell="G13" sqref="G13"/>
    </sheetView>
  </sheetViews>
  <sheetFormatPr defaultRowHeight="15"/>
  <cols>
    <col min="1" max="1" width="20.85546875" customWidth="1"/>
    <col min="2" max="2" width="14.140625" customWidth="1"/>
    <col min="4" max="4" width="12.85546875" customWidth="1"/>
    <col min="5" max="5" width="11.7109375" customWidth="1"/>
    <col min="7" max="7" width="10" customWidth="1"/>
  </cols>
  <sheetData>
    <row r="1" spans="1:7" ht="20.25" customHeight="1">
      <c r="A1" s="136" t="s">
        <v>8566</v>
      </c>
      <c r="B1" s="146"/>
      <c r="C1" s="146"/>
      <c r="D1" s="146"/>
      <c r="E1" s="146"/>
      <c r="F1" s="147"/>
      <c r="G1" s="147"/>
    </row>
    <row r="2" spans="1:7" ht="28.5" customHeight="1">
      <c r="A2" s="132" t="s">
        <v>7439</v>
      </c>
      <c r="B2" s="133" t="s">
        <v>7440</v>
      </c>
      <c r="C2" s="133" t="s">
        <v>7224</v>
      </c>
      <c r="D2" s="133" t="s">
        <v>7441</v>
      </c>
      <c r="E2" s="133" t="s">
        <v>7442</v>
      </c>
      <c r="F2" s="133" t="s">
        <v>7443</v>
      </c>
      <c r="G2" s="133" t="s">
        <v>2085</v>
      </c>
    </row>
    <row r="3" spans="1:7">
      <c r="A3" s="148" t="s">
        <v>4979</v>
      </c>
      <c r="B3" s="144" t="s">
        <v>2771</v>
      </c>
      <c r="C3" s="141">
        <v>3</v>
      </c>
      <c r="D3" s="145">
        <v>49394609</v>
      </c>
      <c r="E3" s="145">
        <v>49395791</v>
      </c>
      <c r="F3" s="141">
        <v>2</v>
      </c>
      <c r="G3" s="142">
        <v>1E-50</v>
      </c>
    </row>
    <row r="4" spans="1:7">
      <c r="A4" s="148" t="s">
        <v>5574</v>
      </c>
      <c r="B4" s="144" t="s">
        <v>4545</v>
      </c>
      <c r="C4" s="141">
        <v>18</v>
      </c>
      <c r="D4" s="145">
        <v>49866542</v>
      </c>
      <c r="E4" s="145">
        <v>51062273</v>
      </c>
      <c r="F4" s="141">
        <v>5785</v>
      </c>
      <c r="G4" s="142">
        <v>7.4699999999999995E-27</v>
      </c>
    </row>
    <row r="5" spans="1:7">
      <c r="A5" s="140" t="s">
        <v>5063</v>
      </c>
      <c r="B5" s="142" t="s">
        <v>5064</v>
      </c>
      <c r="C5" s="141">
        <v>4</v>
      </c>
      <c r="D5" s="145">
        <v>140637545</v>
      </c>
      <c r="E5" s="141">
        <v>141075233</v>
      </c>
      <c r="F5" s="145">
        <v>1411</v>
      </c>
      <c r="G5" s="141">
        <v>1.6000000000000001E-26</v>
      </c>
    </row>
    <row r="6" spans="1:7">
      <c r="A6" s="140" t="s">
        <v>5299</v>
      </c>
      <c r="B6" s="142" t="s">
        <v>3577</v>
      </c>
      <c r="C6" s="141">
        <v>10</v>
      </c>
      <c r="D6" s="145">
        <v>67672276</v>
      </c>
      <c r="E6" s="141">
        <v>69455949</v>
      </c>
      <c r="F6" s="145">
        <v>7924</v>
      </c>
      <c r="G6" s="141">
        <v>2.1899999999999999E-23</v>
      </c>
    </row>
    <row r="7" spans="1:7">
      <c r="A7" s="140" t="s">
        <v>4895</v>
      </c>
      <c r="B7" s="144" t="s">
        <v>2558</v>
      </c>
      <c r="C7" s="141">
        <v>2</v>
      </c>
      <c r="D7" s="145">
        <v>100162326</v>
      </c>
      <c r="E7" s="145">
        <v>100759037</v>
      </c>
      <c r="F7" s="141">
        <v>1666</v>
      </c>
      <c r="G7" s="142">
        <v>4.1499999999999999E-23</v>
      </c>
    </row>
    <row r="8" spans="1:7">
      <c r="A8" s="140" t="s">
        <v>5454</v>
      </c>
      <c r="B8" s="144" t="s">
        <v>5455</v>
      </c>
      <c r="C8" s="141">
        <v>16</v>
      </c>
      <c r="D8" s="145">
        <v>12070602</v>
      </c>
      <c r="E8" s="145">
        <v>12668146</v>
      </c>
      <c r="F8" s="141">
        <v>3516</v>
      </c>
      <c r="G8" s="142">
        <v>3.3300000000000001E-22</v>
      </c>
    </row>
    <row r="9" spans="1:7">
      <c r="A9" s="140" t="s">
        <v>7444</v>
      </c>
      <c r="B9" s="144" t="s">
        <v>7445</v>
      </c>
      <c r="C9" s="141">
        <v>15</v>
      </c>
      <c r="D9" s="145">
        <v>47476403</v>
      </c>
      <c r="E9" s="145">
        <v>48066420</v>
      </c>
      <c r="F9" s="141">
        <v>2208</v>
      </c>
      <c r="G9" s="142">
        <v>1.56E-20</v>
      </c>
    </row>
    <row r="10" spans="1:7">
      <c r="A10" s="140" t="s">
        <v>7446</v>
      </c>
      <c r="B10" s="144" t="s">
        <v>2962</v>
      </c>
      <c r="C10" s="141">
        <v>5</v>
      </c>
      <c r="D10" s="145">
        <v>58264865</v>
      </c>
      <c r="E10" s="145">
        <v>59783925</v>
      </c>
      <c r="F10" s="141">
        <v>4844</v>
      </c>
      <c r="G10" s="142">
        <v>3.0199999999999997E-20</v>
      </c>
    </row>
    <row r="11" spans="1:7">
      <c r="A11" s="140" t="s">
        <v>5037</v>
      </c>
      <c r="B11" s="144" t="s">
        <v>2835</v>
      </c>
      <c r="C11" s="141">
        <v>3</v>
      </c>
      <c r="D11" s="145">
        <v>85008133</v>
      </c>
      <c r="E11" s="145">
        <v>86123579</v>
      </c>
      <c r="F11" s="141">
        <v>3853</v>
      </c>
      <c r="G11" s="142">
        <v>7.4299999999999999E-20</v>
      </c>
    </row>
    <row r="12" spans="1:7">
      <c r="A12" s="140" t="s">
        <v>7447</v>
      </c>
      <c r="B12" s="144" t="s">
        <v>7448</v>
      </c>
      <c r="C12" s="141">
        <v>2</v>
      </c>
      <c r="D12" s="145">
        <v>50145643</v>
      </c>
      <c r="E12" s="145">
        <v>51259674</v>
      </c>
      <c r="F12" s="141">
        <v>4543</v>
      </c>
      <c r="G12" s="142">
        <v>3.0500000000000001E-19</v>
      </c>
    </row>
    <row r="13" spans="1:7">
      <c r="A13" s="140" t="s">
        <v>5256</v>
      </c>
      <c r="B13" s="144" t="s">
        <v>3381</v>
      </c>
      <c r="C13" s="141">
        <v>7</v>
      </c>
      <c r="D13" s="145">
        <v>132937823</v>
      </c>
      <c r="E13" s="145">
        <v>133750514</v>
      </c>
      <c r="F13" s="141">
        <v>1935</v>
      </c>
      <c r="G13" s="142">
        <v>9.1800000000000005E-19</v>
      </c>
    </row>
    <row r="14" spans="1:7">
      <c r="A14" s="140" t="s">
        <v>5404</v>
      </c>
      <c r="B14" s="144" t="s">
        <v>3971</v>
      </c>
      <c r="C14" s="141">
        <v>13</v>
      </c>
      <c r="D14" s="145">
        <v>58204238</v>
      </c>
      <c r="E14" s="145">
        <v>58303445</v>
      </c>
      <c r="F14" s="141">
        <v>263</v>
      </c>
      <c r="G14" s="142">
        <v>1.38E-18</v>
      </c>
    </row>
    <row r="15" spans="1:7">
      <c r="A15" s="140" t="s">
        <v>7449</v>
      </c>
      <c r="B15" s="144" t="s">
        <v>7450</v>
      </c>
      <c r="C15" s="141">
        <v>10</v>
      </c>
      <c r="D15" s="145">
        <v>10838851</v>
      </c>
      <c r="E15" s="145">
        <v>11378674</v>
      </c>
      <c r="F15" s="141">
        <v>2199</v>
      </c>
      <c r="G15" s="142">
        <v>1.4300000000000001E-18</v>
      </c>
    </row>
    <row r="16" spans="1:7">
      <c r="A16" s="140" t="s">
        <v>7451</v>
      </c>
      <c r="B16" s="144" t="s">
        <v>7452</v>
      </c>
      <c r="C16" s="141">
        <v>7</v>
      </c>
      <c r="D16" s="145">
        <v>71244476</v>
      </c>
      <c r="E16" s="145">
        <v>71912136</v>
      </c>
      <c r="F16" s="141">
        <v>2506</v>
      </c>
      <c r="G16" s="142">
        <v>1.9400000000000001E-18</v>
      </c>
    </row>
    <row r="17" spans="1:7">
      <c r="A17" s="140" t="s">
        <v>4905</v>
      </c>
      <c r="B17" s="144" t="s">
        <v>4906</v>
      </c>
      <c r="C17" s="141">
        <v>2</v>
      </c>
      <c r="D17" s="145">
        <v>143886899</v>
      </c>
      <c r="E17" s="145">
        <v>144525921</v>
      </c>
      <c r="F17" s="141">
        <v>1890</v>
      </c>
      <c r="G17" s="142">
        <v>9.3199999999999997E-18</v>
      </c>
    </row>
    <row r="18" spans="1:7">
      <c r="A18" s="140" t="s">
        <v>5521</v>
      </c>
      <c r="B18" s="144" t="s">
        <v>5522</v>
      </c>
      <c r="C18" s="141">
        <v>16</v>
      </c>
      <c r="D18" s="145">
        <v>82660399</v>
      </c>
      <c r="E18" s="145">
        <v>83830215</v>
      </c>
      <c r="F18" s="141">
        <v>8306</v>
      </c>
      <c r="G18" s="142">
        <v>9.8900000000000005E-18</v>
      </c>
    </row>
    <row r="19" spans="1:7">
      <c r="A19" s="140" t="s">
        <v>4991</v>
      </c>
      <c r="B19" s="144" t="s">
        <v>2778</v>
      </c>
      <c r="C19" s="141">
        <v>3</v>
      </c>
      <c r="D19" s="145">
        <v>49711427</v>
      </c>
      <c r="E19" s="145">
        <v>49720936</v>
      </c>
      <c r="F19" s="141">
        <v>12</v>
      </c>
      <c r="G19" s="142">
        <v>5.5500000000000002E-17</v>
      </c>
    </row>
    <row r="20" spans="1:7">
      <c r="A20" s="140" t="s">
        <v>4841</v>
      </c>
      <c r="B20" s="144" t="s">
        <v>2385</v>
      </c>
      <c r="C20" s="141">
        <v>1</v>
      </c>
      <c r="D20" s="145">
        <v>44173204</v>
      </c>
      <c r="E20" s="145">
        <v>44396837</v>
      </c>
      <c r="F20" s="141">
        <v>640</v>
      </c>
      <c r="G20" s="142">
        <v>5.9899999999999997E-17</v>
      </c>
    </row>
    <row r="21" spans="1:7">
      <c r="A21" s="140" t="s">
        <v>5034</v>
      </c>
      <c r="B21" s="144" t="s">
        <v>5035</v>
      </c>
      <c r="C21" s="141">
        <v>3</v>
      </c>
      <c r="D21" s="145">
        <v>71003865</v>
      </c>
      <c r="E21" s="145">
        <v>71633140</v>
      </c>
      <c r="F21" s="141">
        <v>1849</v>
      </c>
      <c r="G21" s="142">
        <v>6.4099999999999996E-17</v>
      </c>
    </row>
    <row r="22" spans="1:7">
      <c r="A22" s="140" t="s">
        <v>7453</v>
      </c>
      <c r="B22" s="144" t="s">
        <v>7454</v>
      </c>
      <c r="C22" s="141">
        <v>9</v>
      </c>
      <c r="D22" s="145">
        <v>134735497</v>
      </c>
      <c r="E22" s="145">
        <v>134955274</v>
      </c>
      <c r="F22" s="141">
        <v>550</v>
      </c>
      <c r="G22" s="142">
        <v>6.51E-17</v>
      </c>
    </row>
    <row r="23" spans="1:7">
      <c r="A23" s="140" t="s">
        <v>5293</v>
      </c>
      <c r="B23" s="144" t="s">
        <v>3574</v>
      </c>
      <c r="C23" s="141">
        <v>10</v>
      </c>
      <c r="D23" s="145">
        <v>64893007</v>
      </c>
      <c r="E23" s="145">
        <v>64914786</v>
      </c>
      <c r="F23" s="141">
        <v>58</v>
      </c>
      <c r="G23" s="142">
        <v>1.11E-16</v>
      </c>
    </row>
    <row r="24" spans="1:7">
      <c r="A24" s="140" t="s">
        <v>4927</v>
      </c>
      <c r="B24" s="144" t="s">
        <v>4928</v>
      </c>
      <c r="C24" s="141">
        <v>2</v>
      </c>
      <c r="D24" s="145">
        <v>236402733</v>
      </c>
      <c r="E24" s="145">
        <v>237040444</v>
      </c>
      <c r="F24" s="141">
        <v>2399</v>
      </c>
      <c r="G24" s="142">
        <v>1.12E-16</v>
      </c>
    </row>
    <row r="25" spans="1:7">
      <c r="A25" s="140" t="s">
        <v>7455</v>
      </c>
      <c r="B25" s="144" t="s">
        <v>3240</v>
      </c>
      <c r="C25" s="141">
        <v>7</v>
      </c>
      <c r="D25" s="145">
        <v>1855428</v>
      </c>
      <c r="E25" s="145">
        <v>2272583</v>
      </c>
      <c r="F25" s="141">
        <v>2433</v>
      </c>
      <c r="G25" s="142">
        <v>1.2099999999999999E-16</v>
      </c>
    </row>
    <row r="26" spans="1:7">
      <c r="A26" s="140" t="s">
        <v>5334</v>
      </c>
      <c r="B26" s="144" t="s">
        <v>3668</v>
      </c>
      <c r="C26" s="141">
        <v>11</v>
      </c>
      <c r="D26" s="145">
        <v>12695969</v>
      </c>
      <c r="E26" s="145">
        <v>12966284</v>
      </c>
      <c r="F26" s="141">
        <v>780</v>
      </c>
      <c r="G26" s="142">
        <v>1.2699999999999999E-16</v>
      </c>
    </row>
    <row r="27" spans="1:7">
      <c r="A27" s="140" t="s">
        <v>4856</v>
      </c>
      <c r="B27" s="144" t="s">
        <v>2402</v>
      </c>
      <c r="C27" s="141">
        <v>1</v>
      </c>
      <c r="D27" s="145">
        <v>71868625</v>
      </c>
      <c r="E27" s="145">
        <v>72748533</v>
      </c>
      <c r="F27" s="141">
        <v>2505</v>
      </c>
      <c r="G27" s="142">
        <v>1.5099999999999999E-16</v>
      </c>
    </row>
    <row r="28" spans="1:7">
      <c r="A28" s="140" t="s">
        <v>4959</v>
      </c>
      <c r="B28" s="144" t="s">
        <v>2757</v>
      </c>
      <c r="C28" s="141">
        <v>3</v>
      </c>
      <c r="D28" s="145">
        <v>49052832</v>
      </c>
      <c r="E28" s="145">
        <v>49058504</v>
      </c>
      <c r="F28" s="141">
        <v>8</v>
      </c>
      <c r="G28" s="142">
        <v>2.2200000000000001E-16</v>
      </c>
    </row>
    <row r="29" spans="1:7">
      <c r="A29" s="140" t="s">
        <v>7456</v>
      </c>
      <c r="B29" s="144" t="s">
        <v>7457</v>
      </c>
      <c r="C29" s="141">
        <v>9</v>
      </c>
      <c r="D29" s="145">
        <v>14081842</v>
      </c>
      <c r="E29" s="145">
        <v>14398982</v>
      </c>
      <c r="F29" s="141">
        <v>1127</v>
      </c>
      <c r="G29" s="142">
        <v>3.9200000000000001E-16</v>
      </c>
    </row>
    <row r="30" spans="1:7">
      <c r="A30" s="140" t="s">
        <v>5072</v>
      </c>
      <c r="B30" s="144" t="s">
        <v>5073</v>
      </c>
      <c r="C30" s="141">
        <v>4</v>
      </c>
      <c r="D30" s="145">
        <v>176554088</v>
      </c>
      <c r="E30" s="145">
        <v>176923842</v>
      </c>
      <c r="F30" s="141">
        <v>1512</v>
      </c>
      <c r="G30" s="142">
        <v>4.9599999999999997E-16</v>
      </c>
    </row>
    <row r="31" spans="1:7">
      <c r="A31" s="140" t="s">
        <v>5379</v>
      </c>
      <c r="B31" s="144" t="s">
        <v>3843</v>
      </c>
      <c r="C31" s="141">
        <v>12</v>
      </c>
      <c r="D31" s="145">
        <v>56391043</v>
      </c>
      <c r="E31" s="145">
        <v>56399309</v>
      </c>
      <c r="F31" s="141">
        <v>20</v>
      </c>
      <c r="G31" s="142">
        <v>5.0000000000000004E-16</v>
      </c>
    </row>
    <row r="32" spans="1:7">
      <c r="A32" s="140" t="s">
        <v>4839</v>
      </c>
      <c r="B32" s="144" t="s">
        <v>2384</v>
      </c>
      <c r="C32" s="141">
        <v>1</v>
      </c>
      <c r="D32" s="145">
        <v>44115797</v>
      </c>
      <c r="E32" s="145">
        <v>44171189</v>
      </c>
      <c r="F32" s="141">
        <v>118</v>
      </c>
      <c r="G32" s="142">
        <v>6.1099999999999997E-16</v>
      </c>
    </row>
    <row r="33" spans="1:7">
      <c r="A33" s="140" t="s">
        <v>7458</v>
      </c>
      <c r="B33" s="144" t="s">
        <v>2405</v>
      </c>
      <c r="C33" s="141">
        <v>1</v>
      </c>
      <c r="D33" s="145">
        <v>74663896</v>
      </c>
      <c r="E33" s="145">
        <v>75010116</v>
      </c>
      <c r="F33" s="141">
        <v>987</v>
      </c>
      <c r="G33" s="142">
        <v>7.7200000000000002E-16</v>
      </c>
    </row>
    <row r="34" spans="1:7">
      <c r="A34" s="140" t="s">
        <v>7459</v>
      </c>
      <c r="B34" s="144" t="s">
        <v>3600</v>
      </c>
      <c r="C34" s="141">
        <v>10</v>
      </c>
      <c r="D34" s="145">
        <v>103529887</v>
      </c>
      <c r="E34" s="145">
        <v>103540126</v>
      </c>
      <c r="F34" s="141">
        <v>10</v>
      </c>
      <c r="G34" s="142">
        <v>7.77E-16</v>
      </c>
    </row>
    <row r="35" spans="1:7">
      <c r="A35" s="140" t="s">
        <v>5297</v>
      </c>
      <c r="B35" s="144" t="s">
        <v>3576</v>
      </c>
      <c r="C35" s="141">
        <v>10</v>
      </c>
      <c r="D35" s="145">
        <v>65281113</v>
      </c>
      <c r="E35" s="145">
        <v>65384883</v>
      </c>
      <c r="F35" s="141">
        <v>332</v>
      </c>
      <c r="G35" s="142">
        <v>8.2399999999999998E-16</v>
      </c>
    </row>
    <row r="36" spans="1:7">
      <c r="A36" s="140" t="s">
        <v>5478</v>
      </c>
      <c r="B36" s="144" t="s">
        <v>4129</v>
      </c>
      <c r="C36" s="141">
        <v>16</v>
      </c>
      <c r="D36" s="145">
        <v>28853732</v>
      </c>
      <c r="E36" s="145">
        <v>28857729</v>
      </c>
      <c r="F36" s="141">
        <v>10</v>
      </c>
      <c r="G36" s="142">
        <v>8.8800000000000003E-16</v>
      </c>
    </row>
    <row r="37" spans="1:7">
      <c r="A37" s="140" t="s">
        <v>7460</v>
      </c>
      <c r="B37" s="144" t="s">
        <v>7461</v>
      </c>
      <c r="C37" s="141">
        <v>14</v>
      </c>
      <c r="D37" s="145">
        <v>89622516</v>
      </c>
      <c r="E37" s="145">
        <v>90085506</v>
      </c>
      <c r="F37" s="141">
        <v>1731</v>
      </c>
      <c r="G37" s="142">
        <v>1.09E-15</v>
      </c>
    </row>
    <row r="38" spans="1:7">
      <c r="A38" s="140" t="s">
        <v>5295</v>
      </c>
      <c r="B38" s="144" t="s">
        <v>3575</v>
      </c>
      <c r="C38" s="141">
        <v>10</v>
      </c>
      <c r="D38" s="145">
        <v>64926983</v>
      </c>
      <c r="E38" s="145">
        <v>65225880</v>
      </c>
      <c r="F38" s="141">
        <v>949</v>
      </c>
      <c r="G38" s="142">
        <v>1.26E-15</v>
      </c>
    </row>
    <row r="39" spans="1:7">
      <c r="A39" s="140" t="s">
        <v>5395</v>
      </c>
      <c r="B39" s="144" t="s">
        <v>3951</v>
      </c>
      <c r="C39" s="141">
        <v>12</v>
      </c>
      <c r="D39" s="145">
        <v>123745517</v>
      </c>
      <c r="E39" s="145">
        <v>123756863</v>
      </c>
      <c r="F39" s="141">
        <v>34</v>
      </c>
      <c r="G39" s="142">
        <v>1.2800000000000001E-15</v>
      </c>
    </row>
    <row r="40" spans="1:7">
      <c r="A40" s="140" t="s">
        <v>5468</v>
      </c>
      <c r="B40" s="144" t="s">
        <v>4122</v>
      </c>
      <c r="C40" s="141">
        <v>16</v>
      </c>
      <c r="D40" s="145">
        <v>28565249</v>
      </c>
      <c r="E40" s="145">
        <v>28603111</v>
      </c>
      <c r="F40" s="141">
        <v>122</v>
      </c>
      <c r="G40" s="142">
        <v>1.2800000000000001E-15</v>
      </c>
    </row>
    <row r="41" spans="1:7">
      <c r="A41" s="140" t="s">
        <v>5318</v>
      </c>
      <c r="B41" s="144" t="s">
        <v>3614</v>
      </c>
      <c r="C41" s="141">
        <v>10</v>
      </c>
      <c r="D41" s="145">
        <v>104162374</v>
      </c>
      <c r="E41" s="145">
        <v>104179691</v>
      </c>
      <c r="F41" s="141">
        <v>25</v>
      </c>
      <c r="G41" s="142">
        <v>1.3299999999999999E-15</v>
      </c>
    </row>
    <row r="42" spans="1:7">
      <c r="A42" s="140" t="s">
        <v>4985</v>
      </c>
      <c r="B42" s="144" t="s">
        <v>2774</v>
      </c>
      <c r="C42" s="141">
        <v>3</v>
      </c>
      <c r="D42" s="145">
        <v>49454211</v>
      </c>
      <c r="E42" s="145">
        <v>49460111</v>
      </c>
      <c r="F42" s="141">
        <v>12</v>
      </c>
      <c r="G42" s="142">
        <v>1.3899999999999999E-15</v>
      </c>
    </row>
    <row r="43" spans="1:7">
      <c r="A43" s="140" t="s">
        <v>7462</v>
      </c>
      <c r="B43" s="144" t="s">
        <v>7463</v>
      </c>
      <c r="C43" s="141">
        <v>14</v>
      </c>
      <c r="D43" s="145">
        <v>26915089</v>
      </c>
      <c r="E43" s="145">
        <v>27067239</v>
      </c>
      <c r="F43" s="141">
        <v>481</v>
      </c>
      <c r="G43" s="142">
        <v>1.4000000000000001E-15</v>
      </c>
    </row>
    <row r="44" spans="1:7">
      <c r="A44" s="140" t="s">
        <v>5464</v>
      </c>
      <c r="B44" s="144" t="s">
        <v>4119</v>
      </c>
      <c r="C44" s="141">
        <v>16</v>
      </c>
      <c r="D44" s="145">
        <v>28505970</v>
      </c>
      <c r="E44" s="145">
        <v>28510291</v>
      </c>
      <c r="F44" s="141">
        <v>15</v>
      </c>
      <c r="G44" s="142">
        <v>1.4999999999999999E-15</v>
      </c>
    </row>
    <row r="45" spans="1:7">
      <c r="A45" s="140" t="s">
        <v>4965</v>
      </c>
      <c r="B45" s="144" t="s">
        <v>2763</v>
      </c>
      <c r="C45" s="141">
        <v>3</v>
      </c>
      <c r="D45" s="145">
        <v>49158547</v>
      </c>
      <c r="E45" s="145">
        <v>49170599</v>
      </c>
      <c r="F45" s="141">
        <v>19</v>
      </c>
      <c r="G45" s="142">
        <v>2.11E-15</v>
      </c>
    </row>
    <row r="46" spans="1:7">
      <c r="A46" s="140" t="s">
        <v>5397</v>
      </c>
      <c r="B46" s="144" t="s">
        <v>3953</v>
      </c>
      <c r="C46" s="141">
        <v>12</v>
      </c>
      <c r="D46" s="145">
        <v>123868704</v>
      </c>
      <c r="E46" s="145">
        <v>123893900</v>
      </c>
      <c r="F46" s="141">
        <v>70</v>
      </c>
      <c r="G46" s="142">
        <v>2.55E-15</v>
      </c>
    </row>
    <row r="47" spans="1:7">
      <c r="A47" s="140" t="s">
        <v>7464</v>
      </c>
      <c r="B47" s="144" t="s">
        <v>7465</v>
      </c>
      <c r="C47" s="141">
        <v>3</v>
      </c>
      <c r="D47" s="145">
        <v>50242692</v>
      </c>
      <c r="E47" s="145">
        <v>50258406</v>
      </c>
      <c r="F47" s="141">
        <v>30</v>
      </c>
      <c r="G47" s="142">
        <v>2.6599999999999998E-15</v>
      </c>
    </row>
    <row r="48" spans="1:7">
      <c r="A48" s="140" t="s">
        <v>5480</v>
      </c>
      <c r="B48" s="144" t="s">
        <v>4130</v>
      </c>
      <c r="C48" s="141">
        <v>16</v>
      </c>
      <c r="D48" s="145">
        <v>28872939</v>
      </c>
      <c r="E48" s="145">
        <v>28885534</v>
      </c>
      <c r="F48" s="141">
        <v>25</v>
      </c>
      <c r="G48" s="142">
        <v>2.89E-15</v>
      </c>
    </row>
    <row r="49" spans="1:7">
      <c r="A49" s="140" t="s">
        <v>5482</v>
      </c>
      <c r="B49" s="144" t="s">
        <v>4131</v>
      </c>
      <c r="C49" s="141">
        <v>16</v>
      </c>
      <c r="D49" s="145">
        <v>28889192</v>
      </c>
      <c r="E49" s="145">
        <v>28915830</v>
      </c>
      <c r="F49" s="141">
        <v>64</v>
      </c>
      <c r="G49" s="142">
        <v>2.89E-15</v>
      </c>
    </row>
    <row r="50" spans="1:7">
      <c r="A50" s="140" t="s">
        <v>4975</v>
      </c>
      <c r="B50" s="144" t="s">
        <v>2769</v>
      </c>
      <c r="C50" s="141">
        <v>3</v>
      </c>
      <c r="D50" s="145">
        <v>49306030</v>
      </c>
      <c r="E50" s="145">
        <v>49314864</v>
      </c>
      <c r="F50" s="141">
        <v>14</v>
      </c>
      <c r="G50" s="142">
        <v>3.5000000000000001E-15</v>
      </c>
    </row>
    <row r="51" spans="1:7">
      <c r="A51" s="140" t="s">
        <v>5088</v>
      </c>
      <c r="B51" s="144" t="s">
        <v>2971</v>
      </c>
      <c r="C51" s="141">
        <v>5</v>
      </c>
      <c r="D51" s="145">
        <v>60628100</v>
      </c>
      <c r="E51" s="145">
        <v>60841999</v>
      </c>
      <c r="F51" s="141">
        <v>460</v>
      </c>
      <c r="G51" s="142">
        <v>3.5399999999999999E-15</v>
      </c>
    </row>
    <row r="52" spans="1:7">
      <c r="A52" s="140" t="s">
        <v>4988</v>
      </c>
      <c r="B52" s="144" t="s">
        <v>2776</v>
      </c>
      <c r="C52" s="141">
        <v>3</v>
      </c>
      <c r="D52" s="145">
        <v>49506136</v>
      </c>
      <c r="E52" s="145">
        <v>49573051</v>
      </c>
      <c r="F52" s="141">
        <v>131</v>
      </c>
      <c r="G52" s="142">
        <v>3.6099999999999999E-15</v>
      </c>
    </row>
    <row r="53" spans="1:7">
      <c r="A53" s="140" t="s">
        <v>5385</v>
      </c>
      <c r="B53" s="144" t="s">
        <v>3946</v>
      </c>
      <c r="C53" s="141">
        <v>12</v>
      </c>
      <c r="D53" s="145">
        <v>123459354</v>
      </c>
      <c r="E53" s="145">
        <v>123464588</v>
      </c>
      <c r="F53" s="141">
        <v>10</v>
      </c>
      <c r="G53" s="142">
        <v>3.8300000000000003E-15</v>
      </c>
    </row>
    <row r="54" spans="1:7">
      <c r="A54" s="140" t="s">
        <v>7466</v>
      </c>
      <c r="B54" s="144" t="s">
        <v>7467</v>
      </c>
      <c r="C54" s="141">
        <v>12</v>
      </c>
      <c r="D54" s="145">
        <v>14518566</v>
      </c>
      <c r="E54" s="145">
        <v>14655864</v>
      </c>
      <c r="F54" s="141">
        <v>454</v>
      </c>
      <c r="G54" s="142">
        <v>4.42E-15</v>
      </c>
    </row>
    <row r="55" spans="1:7">
      <c r="A55" s="140" t="s">
        <v>4983</v>
      </c>
      <c r="B55" s="144" t="s">
        <v>2773</v>
      </c>
      <c r="C55" s="141">
        <v>3</v>
      </c>
      <c r="D55" s="145">
        <v>49449639</v>
      </c>
      <c r="E55" s="145">
        <v>49453909</v>
      </c>
      <c r="F55" s="141">
        <v>9</v>
      </c>
      <c r="G55" s="142">
        <v>4.4999999999999998E-15</v>
      </c>
    </row>
    <row r="56" spans="1:7">
      <c r="A56" s="140" t="s">
        <v>5197</v>
      </c>
      <c r="B56" s="144" t="s">
        <v>3230</v>
      </c>
      <c r="C56" s="141">
        <v>6</v>
      </c>
      <c r="D56" s="145">
        <v>152011631</v>
      </c>
      <c r="E56" s="145">
        <v>152424409</v>
      </c>
      <c r="F56" s="141">
        <v>1618</v>
      </c>
      <c r="G56" s="142">
        <v>4.6500000000000002E-15</v>
      </c>
    </row>
    <row r="57" spans="1:7">
      <c r="A57" s="140" t="s">
        <v>5308</v>
      </c>
      <c r="B57" s="144" t="s">
        <v>3604</v>
      </c>
      <c r="C57" s="141">
        <v>10</v>
      </c>
      <c r="D57" s="145">
        <v>103585731</v>
      </c>
      <c r="E57" s="145">
        <v>103603769</v>
      </c>
      <c r="F57" s="141">
        <v>34</v>
      </c>
      <c r="G57" s="142">
        <v>4.66E-15</v>
      </c>
    </row>
    <row r="58" spans="1:7">
      <c r="A58" s="140" t="s">
        <v>5001</v>
      </c>
      <c r="B58" s="144" t="s">
        <v>2784</v>
      </c>
      <c r="C58" s="141">
        <v>3</v>
      </c>
      <c r="D58" s="145">
        <v>49828165</v>
      </c>
      <c r="E58" s="145">
        <v>49837254</v>
      </c>
      <c r="F58" s="141">
        <v>23</v>
      </c>
      <c r="G58" s="142">
        <v>4.7200000000000002E-15</v>
      </c>
    </row>
    <row r="59" spans="1:7">
      <c r="A59" s="140" t="s">
        <v>4986</v>
      </c>
      <c r="B59" s="144" t="s">
        <v>2775</v>
      </c>
      <c r="C59" s="141">
        <v>3</v>
      </c>
      <c r="D59" s="145">
        <v>49459766</v>
      </c>
      <c r="E59" s="145">
        <v>49466777</v>
      </c>
      <c r="F59" s="141">
        <v>10</v>
      </c>
      <c r="G59" s="142">
        <v>4.7699999999999998E-15</v>
      </c>
    </row>
    <row r="60" spans="1:7">
      <c r="A60" s="140" t="s">
        <v>4993</v>
      </c>
      <c r="B60" s="144" t="s">
        <v>2779</v>
      </c>
      <c r="C60" s="141">
        <v>3</v>
      </c>
      <c r="D60" s="145">
        <v>49721380</v>
      </c>
      <c r="E60" s="145">
        <v>49726196</v>
      </c>
      <c r="F60" s="141">
        <v>8</v>
      </c>
      <c r="G60" s="142">
        <v>5E-15</v>
      </c>
    </row>
    <row r="61" spans="1:7">
      <c r="A61" s="140" t="s">
        <v>4967</v>
      </c>
      <c r="B61" s="144" t="s">
        <v>2765</v>
      </c>
      <c r="C61" s="141">
        <v>3</v>
      </c>
      <c r="D61" s="145">
        <v>49208987</v>
      </c>
      <c r="E61" s="145">
        <v>49213919</v>
      </c>
      <c r="F61" s="141">
        <v>10</v>
      </c>
      <c r="G61" s="142">
        <v>5.44E-15</v>
      </c>
    </row>
    <row r="62" spans="1:7">
      <c r="A62" s="140" t="s">
        <v>4903</v>
      </c>
      <c r="B62" s="144" t="s">
        <v>2587</v>
      </c>
      <c r="C62" s="141">
        <v>2</v>
      </c>
      <c r="D62" s="145">
        <v>140988996</v>
      </c>
      <c r="E62" s="145">
        <v>142889270</v>
      </c>
      <c r="F62" s="141">
        <v>9235</v>
      </c>
      <c r="G62" s="142">
        <v>5.4799999999999999E-15</v>
      </c>
    </row>
    <row r="63" spans="1:7">
      <c r="A63" s="140" t="s">
        <v>5003</v>
      </c>
      <c r="B63" s="144" t="s">
        <v>2786</v>
      </c>
      <c r="C63" s="141">
        <v>3</v>
      </c>
      <c r="D63" s="145">
        <v>49842638</v>
      </c>
      <c r="E63" s="145">
        <v>49851391</v>
      </c>
      <c r="F63" s="141">
        <v>17</v>
      </c>
      <c r="G63" s="142">
        <v>5.5499999999999999E-15</v>
      </c>
    </row>
    <row r="64" spans="1:7">
      <c r="A64" s="140" t="s">
        <v>5460</v>
      </c>
      <c r="B64" s="144" t="s">
        <v>4118</v>
      </c>
      <c r="C64" s="141">
        <v>16</v>
      </c>
      <c r="D64" s="145">
        <v>28488600</v>
      </c>
      <c r="E64" s="145">
        <v>28505897</v>
      </c>
      <c r="F64" s="141">
        <v>31</v>
      </c>
      <c r="G64" s="142">
        <v>7.2700000000000002E-15</v>
      </c>
    </row>
    <row r="65" spans="1:7">
      <c r="A65" s="140" t="s">
        <v>4901</v>
      </c>
      <c r="B65" s="144" t="s">
        <v>2561</v>
      </c>
      <c r="C65" s="141">
        <v>2</v>
      </c>
      <c r="D65" s="145">
        <v>101008322</v>
      </c>
      <c r="E65" s="145">
        <v>101034130</v>
      </c>
      <c r="F65" s="141">
        <v>140</v>
      </c>
      <c r="G65" s="142">
        <v>7.3300000000000004E-15</v>
      </c>
    </row>
    <row r="66" spans="1:7">
      <c r="A66" s="140" t="s">
        <v>4969</v>
      </c>
      <c r="B66" s="144" t="s">
        <v>2766</v>
      </c>
      <c r="C66" s="141">
        <v>3</v>
      </c>
      <c r="D66" s="145">
        <v>49215069</v>
      </c>
      <c r="E66" s="145">
        <v>49229291</v>
      </c>
      <c r="F66" s="141">
        <v>29</v>
      </c>
      <c r="G66" s="142">
        <v>7.3300000000000004E-15</v>
      </c>
    </row>
    <row r="67" spans="1:7">
      <c r="A67" s="140" t="s">
        <v>5135</v>
      </c>
      <c r="B67" s="144" t="s">
        <v>5136</v>
      </c>
      <c r="C67" s="141">
        <v>5</v>
      </c>
      <c r="D67" s="145">
        <v>176853687</v>
      </c>
      <c r="E67" s="145">
        <v>176869850</v>
      </c>
      <c r="F67" s="141">
        <v>40</v>
      </c>
      <c r="G67" s="142">
        <v>7.8299999999999998E-15</v>
      </c>
    </row>
    <row r="68" spans="1:7">
      <c r="A68" s="140" t="s">
        <v>5532</v>
      </c>
      <c r="B68" s="144" t="s">
        <v>4431</v>
      </c>
      <c r="C68" s="141">
        <v>17</v>
      </c>
      <c r="D68" s="145">
        <v>43513266</v>
      </c>
      <c r="E68" s="145">
        <v>43568146</v>
      </c>
      <c r="F68" s="141">
        <v>71</v>
      </c>
      <c r="G68" s="142">
        <v>8.1600000000000001E-15</v>
      </c>
    </row>
    <row r="69" spans="1:7">
      <c r="A69" s="140" t="s">
        <v>5097</v>
      </c>
      <c r="B69" s="144" t="s">
        <v>2993</v>
      </c>
      <c r="C69" s="141">
        <v>5</v>
      </c>
      <c r="D69" s="145">
        <v>88014058</v>
      </c>
      <c r="E69" s="145">
        <v>88199922</v>
      </c>
      <c r="F69" s="141">
        <v>452</v>
      </c>
      <c r="G69" s="142">
        <v>8.4200000000000003E-15</v>
      </c>
    </row>
    <row r="70" spans="1:7">
      <c r="A70" s="140" t="s">
        <v>7468</v>
      </c>
      <c r="B70" s="144" t="s">
        <v>7469</v>
      </c>
      <c r="C70" s="141">
        <v>20</v>
      </c>
      <c r="D70" s="145">
        <v>40701392</v>
      </c>
      <c r="E70" s="145">
        <v>41818557</v>
      </c>
      <c r="F70" s="141">
        <v>4570</v>
      </c>
      <c r="G70" s="142">
        <v>1.0299999999999999E-14</v>
      </c>
    </row>
    <row r="71" spans="1:7">
      <c r="A71" s="140" t="s">
        <v>5418</v>
      </c>
      <c r="B71" s="144" t="s">
        <v>4010</v>
      </c>
      <c r="C71" s="141">
        <v>14</v>
      </c>
      <c r="D71" s="145">
        <v>23389733</v>
      </c>
      <c r="E71" s="145">
        <v>23398789</v>
      </c>
      <c r="F71" s="141">
        <v>18</v>
      </c>
      <c r="G71" s="142">
        <v>1.06E-14</v>
      </c>
    </row>
    <row r="72" spans="1:7">
      <c r="A72" s="140" t="s">
        <v>5000</v>
      </c>
      <c r="B72" s="144" t="s">
        <v>2783</v>
      </c>
      <c r="C72" s="141">
        <v>3</v>
      </c>
      <c r="D72" s="145">
        <v>49761728</v>
      </c>
      <c r="E72" s="145">
        <v>49823973</v>
      </c>
      <c r="F72" s="141">
        <v>125</v>
      </c>
      <c r="G72" s="142">
        <v>1.09E-14</v>
      </c>
    </row>
    <row r="73" spans="1:7">
      <c r="A73" s="140" t="s">
        <v>7470</v>
      </c>
      <c r="B73" s="144" t="s">
        <v>3113</v>
      </c>
      <c r="C73" s="141">
        <v>6</v>
      </c>
      <c r="D73" s="145">
        <v>26281278</v>
      </c>
      <c r="E73" s="145">
        <v>26285844</v>
      </c>
      <c r="F73" s="141">
        <v>23</v>
      </c>
      <c r="G73" s="142">
        <v>1.1999999999999999E-14</v>
      </c>
    </row>
    <row r="74" spans="1:7">
      <c r="A74" s="140" t="s">
        <v>5470</v>
      </c>
      <c r="B74" s="144" t="s">
        <v>4123</v>
      </c>
      <c r="C74" s="141">
        <v>16</v>
      </c>
      <c r="D74" s="145">
        <v>28603264</v>
      </c>
      <c r="E74" s="145">
        <v>28611058</v>
      </c>
      <c r="F74" s="141">
        <v>42</v>
      </c>
      <c r="G74" s="142">
        <v>1.3699999999999999E-14</v>
      </c>
    </row>
    <row r="75" spans="1:7">
      <c r="A75" s="140" t="s">
        <v>5537</v>
      </c>
      <c r="B75" s="144" t="s">
        <v>4434</v>
      </c>
      <c r="C75" s="141">
        <v>17</v>
      </c>
      <c r="D75" s="145">
        <v>43971702</v>
      </c>
      <c r="E75" s="145">
        <v>44105700</v>
      </c>
      <c r="F75" s="141">
        <v>127</v>
      </c>
      <c r="G75" s="142">
        <v>1.4900000000000002E-14</v>
      </c>
    </row>
    <row r="76" spans="1:7">
      <c r="A76" s="140" t="s">
        <v>4957</v>
      </c>
      <c r="B76" s="144" t="s">
        <v>2750</v>
      </c>
      <c r="C76" s="141">
        <v>3</v>
      </c>
      <c r="D76" s="145">
        <v>48725436</v>
      </c>
      <c r="E76" s="145">
        <v>48754711</v>
      </c>
      <c r="F76" s="141">
        <v>62</v>
      </c>
      <c r="G76" s="142">
        <v>1.5299999999999999E-14</v>
      </c>
    </row>
    <row r="77" spans="1:7">
      <c r="A77" s="140" t="s">
        <v>5264</v>
      </c>
      <c r="B77" s="144" t="s">
        <v>3428</v>
      </c>
      <c r="C77" s="141">
        <v>8</v>
      </c>
      <c r="D77" s="145">
        <v>30853320</v>
      </c>
      <c r="E77" s="145">
        <v>30891231</v>
      </c>
      <c r="F77" s="141">
        <v>90</v>
      </c>
      <c r="G77" s="142">
        <v>1.55E-14</v>
      </c>
    </row>
    <row r="78" spans="1:7">
      <c r="A78" s="140" t="s">
        <v>5336</v>
      </c>
      <c r="B78" s="144" t="s">
        <v>3673</v>
      </c>
      <c r="C78" s="141">
        <v>11</v>
      </c>
      <c r="D78" s="145">
        <v>24518516</v>
      </c>
      <c r="E78" s="145">
        <v>25104186</v>
      </c>
      <c r="F78" s="141">
        <v>3269</v>
      </c>
      <c r="G78" s="142">
        <v>1.5699999999999999E-14</v>
      </c>
    </row>
    <row r="79" spans="1:7">
      <c r="A79" s="140" t="s">
        <v>7471</v>
      </c>
      <c r="B79" s="144" t="s">
        <v>7472</v>
      </c>
      <c r="C79" s="141">
        <v>5</v>
      </c>
      <c r="D79" s="145">
        <v>109025156</v>
      </c>
      <c r="E79" s="145">
        <v>109203429</v>
      </c>
      <c r="F79" s="141">
        <v>730</v>
      </c>
      <c r="G79" s="142">
        <v>1.62E-14</v>
      </c>
    </row>
    <row r="80" spans="1:7">
      <c r="A80" s="140" t="s">
        <v>5486</v>
      </c>
      <c r="B80" s="144" t="s">
        <v>4134</v>
      </c>
      <c r="C80" s="141">
        <v>16</v>
      </c>
      <c r="D80" s="145">
        <v>28943082</v>
      </c>
      <c r="E80" s="145">
        <v>28950668</v>
      </c>
      <c r="F80" s="141">
        <v>11</v>
      </c>
      <c r="G80" s="142">
        <v>1.6799999999999998E-14</v>
      </c>
    </row>
    <row r="81" spans="1:7">
      <c r="A81" s="140" t="s">
        <v>4897</v>
      </c>
      <c r="B81" s="144" t="s">
        <v>2559</v>
      </c>
      <c r="C81" s="141">
        <v>2</v>
      </c>
      <c r="D81" s="145">
        <v>100889753</v>
      </c>
      <c r="E81" s="145">
        <v>100939195</v>
      </c>
      <c r="F81" s="141">
        <v>251</v>
      </c>
      <c r="G81" s="142">
        <v>1.7199999999999999E-14</v>
      </c>
    </row>
    <row r="82" spans="1:7">
      <c r="A82" s="140" t="s">
        <v>7473</v>
      </c>
      <c r="B82" s="144" t="s">
        <v>4661</v>
      </c>
      <c r="C82" s="141">
        <v>20</v>
      </c>
      <c r="D82" s="145">
        <v>13976146</v>
      </c>
      <c r="E82" s="145">
        <v>16033842</v>
      </c>
      <c r="F82" s="141">
        <v>8013</v>
      </c>
      <c r="G82" s="142">
        <v>1.7599999999999999E-14</v>
      </c>
    </row>
    <row r="83" spans="1:7">
      <c r="A83" s="140" t="s">
        <v>5070</v>
      </c>
      <c r="B83" s="144" t="s">
        <v>2955</v>
      </c>
      <c r="C83" s="141">
        <v>4</v>
      </c>
      <c r="D83" s="145">
        <v>159814684</v>
      </c>
      <c r="E83" s="145">
        <v>159956333</v>
      </c>
      <c r="F83" s="141">
        <v>512</v>
      </c>
      <c r="G83" s="142">
        <v>1.7599999999999999E-14</v>
      </c>
    </row>
    <row r="84" spans="1:7">
      <c r="A84" s="140" t="s">
        <v>7474</v>
      </c>
      <c r="B84" s="144" t="s">
        <v>3726</v>
      </c>
      <c r="C84" s="141">
        <v>11</v>
      </c>
      <c r="D84" s="145">
        <v>95566044</v>
      </c>
      <c r="E84" s="145">
        <v>95657371</v>
      </c>
      <c r="F84" s="141">
        <v>296</v>
      </c>
      <c r="G84" s="142">
        <v>2.0900000000000001E-14</v>
      </c>
    </row>
    <row r="85" spans="1:7">
      <c r="A85" s="140" t="s">
        <v>5545</v>
      </c>
      <c r="B85" s="144" t="s">
        <v>4441</v>
      </c>
      <c r="C85" s="141">
        <v>17</v>
      </c>
      <c r="D85" s="145">
        <v>44668035</v>
      </c>
      <c r="E85" s="145">
        <v>44834830</v>
      </c>
      <c r="F85" s="141">
        <v>106</v>
      </c>
      <c r="G85" s="142">
        <v>2.26E-14</v>
      </c>
    </row>
    <row r="86" spans="1:7">
      <c r="A86" s="140" t="s">
        <v>7475</v>
      </c>
      <c r="B86" s="144" t="s">
        <v>7476</v>
      </c>
      <c r="C86" s="141">
        <v>10</v>
      </c>
      <c r="D86" s="145">
        <v>12391583</v>
      </c>
      <c r="E86" s="145">
        <v>12871735</v>
      </c>
      <c r="F86" s="141">
        <v>2483</v>
      </c>
      <c r="G86" s="142">
        <v>2.3999999999999999E-14</v>
      </c>
    </row>
    <row r="87" spans="1:7">
      <c r="A87" s="140" t="s">
        <v>5312</v>
      </c>
      <c r="B87" s="144" t="s">
        <v>3611</v>
      </c>
      <c r="C87" s="141">
        <v>10</v>
      </c>
      <c r="D87" s="145">
        <v>103989946</v>
      </c>
      <c r="E87" s="145">
        <v>104001231</v>
      </c>
      <c r="F87" s="141">
        <v>21</v>
      </c>
      <c r="G87" s="142">
        <v>2.4600000000000001E-14</v>
      </c>
    </row>
    <row r="88" spans="1:7">
      <c r="A88" s="140" t="s">
        <v>5476</v>
      </c>
      <c r="B88" s="144" t="s">
        <v>4128</v>
      </c>
      <c r="C88" s="141">
        <v>16</v>
      </c>
      <c r="D88" s="145">
        <v>28834369</v>
      </c>
      <c r="E88" s="145">
        <v>28848558</v>
      </c>
      <c r="F88" s="141">
        <v>40</v>
      </c>
      <c r="G88" s="142">
        <v>2.6500000000000001E-14</v>
      </c>
    </row>
    <row r="89" spans="1:7">
      <c r="A89" s="140" t="s">
        <v>5484</v>
      </c>
      <c r="B89" s="144" t="s">
        <v>4133</v>
      </c>
      <c r="C89" s="141">
        <v>16</v>
      </c>
      <c r="D89" s="145">
        <v>28915742</v>
      </c>
      <c r="E89" s="145">
        <v>28937339</v>
      </c>
      <c r="F89" s="141">
        <v>46</v>
      </c>
      <c r="G89" s="142">
        <v>2.7399999999999999E-14</v>
      </c>
    </row>
    <row r="90" spans="1:7">
      <c r="A90" s="140" t="s">
        <v>5576</v>
      </c>
      <c r="B90" s="144" t="s">
        <v>4555</v>
      </c>
      <c r="C90" s="141">
        <v>18</v>
      </c>
      <c r="D90" s="145">
        <v>52889562</v>
      </c>
      <c r="E90" s="145">
        <v>53303252</v>
      </c>
      <c r="F90" s="141">
        <v>945</v>
      </c>
      <c r="G90" s="142">
        <v>3.3400000000000002E-14</v>
      </c>
    </row>
    <row r="91" spans="1:7">
      <c r="A91" s="140" t="s">
        <v>4995</v>
      </c>
      <c r="B91" s="144" t="s">
        <v>2780</v>
      </c>
      <c r="C91" s="141">
        <v>3</v>
      </c>
      <c r="D91" s="145">
        <v>49726950</v>
      </c>
      <c r="E91" s="145">
        <v>49758962</v>
      </c>
      <c r="F91" s="141">
        <v>71</v>
      </c>
      <c r="G91" s="142">
        <v>3.3599999999999997E-14</v>
      </c>
    </row>
    <row r="92" spans="1:7">
      <c r="A92" s="140" t="s">
        <v>5547</v>
      </c>
      <c r="B92" s="144" t="s">
        <v>4442</v>
      </c>
      <c r="C92" s="141">
        <v>17</v>
      </c>
      <c r="D92" s="145">
        <v>44839872</v>
      </c>
      <c r="E92" s="145">
        <v>44896126</v>
      </c>
      <c r="F92" s="141">
        <v>120</v>
      </c>
      <c r="G92" s="142">
        <v>3.4499999999999998E-14</v>
      </c>
    </row>
    <row r="93" spans="1:7">
      <c r="A93" s="140" t="s">
        <v>5146</v>
      </c>
      <c r="B93" s="144" t="s">
        <v>3119</v>
      </c>
      <c r="C93" s="141">
        <v>6</v>
      </c>
      <c r="D93" s="145">
        <v>26500577</v>
      </c>
      <c r="E93" s="145">
        <v>26510653</v>
      </c>
      <c r="F93" s="141">
        <v>33</v>
      </c>
      <c r="G93" s="142">
        <v>3.9400000000000001E-14</v>
      </c>
    </row>
    <row r="94" spans="1:7">
      <c r="A94" s="140" t="s">
        <v>5138</v>
      </c>
      <c r="B94" s="144" t="s">
        <v>5139</v>
      </c>
      <c r="C94" s="141">
        <v>5</v>
      </c>
      <c r="D94" s="145">
        <v>176883613</v>
      </c>
      <c r="E94" s="145">
        <v>176900694</v>
      </c>
      <c r="F94" s="141">
        <v>38</v>
      </c>
      <c r="G94" s="142">
        <v>4.3400000000000003E-14</v>
      </c>
    </row>
    <row r="95" spans="1:7">
      <c r="A95" s="140" t="s">
        <v>5084</v>
      </c>
      <c r="B95" s="144" t="s">
        <v>2968</v>
      </c>
      <c r="C95" s="141">
        <v>5</v>
      </c>
      <c r="D95" s="145">
        <v>60240956</v>
      </c>
      <c r="E95" s="145">
        <v>60448864</v>
      </c>
      <c r="F95" s="141">
        <v>581</v>
      </c>
      <c r="G95" s="142">
        <v>4.61E-14</v>
      </c>
    </row>
    <row r="96" spans="1:7">
      <c r="A96" s="140" t="s">
        <v>5306</v>
      </c>
      <c r="B96" s="144" t="s">
        <v>3602</v>
      </c>
      <c r="C96" s="141">
        <v>10</v>
      </c>
      <c r="D96" s="145">
        <v>103544200</v>
      </c>
      <c r="E96" s="145">
        <v>103578930</v>
      </c>
      <c r="F96" s="141">
        <v>60</v>
      </c>
      <c r="G96" s="142">
        <v>5.9299999999999997E-14</v>
      </c>
    </row>
    <row r="97" spans="1:7">
      <c r="A97" s="140" t="s">
        <v>5005</v>
      </c>
      <c r="B97" s="144" t="s">
        <v>2787</v>
      </c>
      <c r="C97" s="141">
        <v>3</v>
      </c>
      <c r="D97" s="145">
        <v>49866028</v>
      </c>
      <c r="E97" s="145">
        <v>49893992</v>
      </c>
      <c r="F97" s="141">
        <v>51</v>
      </c>
      <c r="G97" s="142">
        <v>5.9600000000000006E-14</v>
      </c>
    </row>
    <row r="98" spans="1:7">
      <c r="A98" s="140" t="s">
        <v>5613</v>
      </c>
      <c r="B98" s="144" t="s">
        <v>4771</v>
      </c>
      <c r="C98" s="141">
        <v>20</v>
      </c>
      <c r="D98" s="145">
        <v>58152564</v>
      </c>
      <c r="E98" s="145">
        <v>58422766</v>
      </c>
      <c r="F98" s="141">
        <v>1200</v>
      </c>
      <c r="G98" s="142">
        <v>8.1500000000000006E-14</v>
      </c>
    </row>
    <row r="99" spans="1:7">
      <c r="A99" s="140" t="s">
        <v>7477</v>
      </c>
      <c r="B99" s="144" t="s">
        <v>2406</v>
      </c>
      <c r="C99" s="141">
        <v>1</v>
      </c>
      <c r="D99" s="145">
        <v>74701071</v>
      </c>
      <c r="E99" s="145">
        <v>75010116</v>
      </c>
      <c r="F99" s="141">
        <v>871</v>
      </c>
      <c r="G99" s="142">
        <v>8.8399999999999994E-14</v>
      </c>
    </row>
    <row r="100" spans="1:7">
      <c r="A100" s="140" t="s">
        <v>7478</v>
      </c>
      <c r="B100" s="144" t="s">
        <v>7479</v>
      </c>
      <c r="C100" s="141">
        <v>2</v>
      </c>
      <c r="D100" s="145">
        <v>226264426</v>
      </c>
      <c r="E100" s="145">
        <v>226518734</v>
      </c>
      <c r="F100" s="141">
        <v>692</v>
      </c>
      <c r="G100" s="142">
        <v>9.7900000000000004E-14</v>
      </c>
    </row>
    <row r="101" spans="1:7">
      <c r="A101" s="140" t="s">
        <v>4829</v>
      </c>
      <c r="B101" s="144" t="s">
        <v>2378</v>
      </c>
      <c r="C101" s="141">
        <v>1</v>
      </c>
      <c r="D101" s="145">
        <v>43824626</v>
      </c>
      <c r="E101" s="145">
        <v>43828874</v>
      </c>
      <c r="F101" s="141">
        <v>7</v>
      </c>
      <c r="G101" s="142">
        <v>1.4100000000000001E-13</v>
      </c>
    </row>
    <row r="102" spans="1:7">
      <c r="A102" s="140" t="s">
        <v>5490</v>
      </c>
      <c r="B102" s="144" t="s">
        <v>4136</v>
      </c>
      <c r="C102" s="141">
        <v>16</v>
      </c>
      <c r="D102" s="145">
        <v>28986028</v>
      </c>
      <c r="E102" s="145">
        <v>28995869</v>
      </c>
      <c r="F102" s="141">
        <v>27</v>
      </c>
      <c r="G102" s="142">
        <v>1.43E-13</v>
      </c>
    </row>
    <row r="103" spans="1:7">
      <c r="A103" s="140" t="s">
        <v>7480</v>
      </c>
      <c r="B103" s="144" t="s">
        <v>7481</v>
      </c>
      <c r="C103" s="141">
        <v>2</v>
      </c>
      <c r="D103" s="145">
        <v>162848751</v>
      </c>
      <c r="E103" s="145">
        <v>162931052</v>
      </c>
      <c r="F103" s="141">
        <v>260</v>
      </c>
      <c r="G103" s="142">
        <v>1.49E-13</v>
      </c>
    </row>
    <row r="104" spans="1:7">
      <c r="A104" s="140" t="s">
        <v>5274</v>
      </c>
      <c r="B104" s="144" t="s">
        <v>5275</v>
      </c>
      <c r="C104" s="141">
        <v>8</v>
      </c>
      <c r="D104" s="145">
        <v>143293441</v>
      </c>
      <c r="E104" s="145">
        <v>143484543</v>
      </c>
      <c r="F104" s="141">
        <v>895</v>
      </c>
      <c r="G104" s="142">
        <v>1.4999999999999999E-13</v>
      </c>
    </row>
    <row r="105" spans="1:7">
      <c r="A105" s="140" t="s">
        <v>7482</v>
      </c>
      <c r="B105" s="144" t="s">
        <v>2427</v>
      </c>
      <c r="C105" s="141">
        <v>1</v>
      </c>
      <c r="D105" s="145">
        <v>97543299</v>
      </c>
      <c r="E105" s="145">
        <v>98386615</v>
      </c>
      <c r="F105" s="141">
        <v>2783</v>
      </c>
      <c r="G105" s="142">
        <v>1.55E-13</v>
      </c>
    </row>
    <row r="106" spans="1:7">
      <c r="A106" s="140" t="s">
        <v>4955</v>
      </c>
      <c r="B106" s="144" t="s">
        <v>2749</v>
      </c>
      <c r="C106" s="141">
        <v>3</v>
      </c>
      <c r="D106" s="145">
        <v>48700419</v>
      </c>
      <c r="E106" s="145">
        <v>48723366</v>
      </c>
      <c r="F106" s="141">
        <v>48</v>
      </c>
      <c r="G106" s="142">
        <v>1.5700000000000001E-13</v>
      </c>
    </row>
    <row r="107" spans="1:7">
      <c r="A107" s="140" t="s">
        <v>7483</v>
      </c>
      <c r="B107" s="144" t="s">
        <v>7484</v>
      </c>
      <c r="C107" s="141">
        <v>5</v>
      </c>
      <c r="D107" s="145">
        <v>176873796</v>
      </c>
      <c r="E107" s="145">
        <v>176883287</v>
      </c>
      <c r="F107" s="141">
        <v>14</v>
      </c>
      <c r="G107" s="142">
        <v>1.61E-13</v>
      </c>
    </row>
    <row r="108" spans="1:7">
      <c r="A108" s="140" t="s">
        <v>7485</v>
      </c>
      <c r="B108" s="144" t="s">
        <v>2404</v>
      </c>
      <c r="C108" s="141">
        <v>1</v>
      </c>
      <c r="D108" s="145">
        <v>74663896</v>
      </c>
      <c r="E108" s="145">
        <v>74674533</v>
      </c>
      <c r="F108" s="141">
        <v>41</v>
      </c>
      <c r="G108" s="142">
        <v>1.7500000000000001E-13</v>
      </c>
    </row>
    <row r="109" spans="1:7">
      <c r="A109" s="140" t="s">
        <v>7486</v>
      </c>
      <c r="B109" s="144" t="s">
        <v>2403</v>
      </c>
      <c r="C109" s="141">
        <v>1</v>
      </c>
      <c r="D109" s="145">
        <v>74491699</v>
      </c>
      <c r="E109" s="145">
        <v>74663871</v>
      </c>
      <c r="F109" s="141">
        <v>389</v>
      </c>
      <c r="G109" s="142">
        <v>1.9E-13</v>
      </c>
    </row>
    <row r="110" spans="1:7">
      <c r="A110" s="140" t="s">
        <v>7487</v>
      </c>
      <c r="B110" s="144" t="s">
        <v>7488</v>
      </c>
      <c r="C110" s="141">
        <v>22</v>
      </c>
      <c r="D110" s="145">
        <v>51113070</v>
      </c>
      <c r="E110" s="145">
        <v>51171640</v>
      </c>
      <c r="F110" s="141">
        <v>168</v>
      </c>
      <c r="G110" s="142">
        <v>1.9099999999999999E-13</v>
      </c>
    </row>
    <row r="111" spans="1:7">
      <c r="A111" s="140" t="s">
        <v>4833</v>
      </c>
      <c r="B111" s="144" t="s">
        <v>2381</v>
      </c>
      <c r="C111" s="141">
        <v>1</v>
      </c>
      <c r="D111" s="145">
        <v>43855556</v>
      </c>
      <c r="E111" s="145">
        <v>43919918</v>
      </c>
      <c r="F111" s="141">
        <v>132</v>
      </c>
      <c r="G111" s="142">
        <v>2.2699999999999999E-13</v>
      </c>
    </row>
    <row r="112" spans="1:7">
      <c r="A112" s="140" t="s">
        <v>4845</v>
      </c>
      <c r="B112" s="144" t="s">
        <v>2389</v>
      </c>
      <c r="C112" s="141">
        <v>1</v>
      </c>
      <c r="D112" s="145">
        <v>44440118</v>
      </c>
      <c r="E112" s="145">
        <v>44443972</v>
      </c>
      <c r="F112" s="141">
        <v>11</v>
      </c>
      <c r="G112" s="142">
        <v>3.43E-13</v>
      </c>
    </row>
    <row r="113" spans="1:7">
      <c r="A113" s="140" t="s">
        <v>7489</v>
      </c>
      <c r="B113" s="144" t="s">
        <v>2463</v>
      </c>
      <c r="C113" s="141">
        <v>1</v>
      </c>
      <c r="D113" s="145">
        <v>204391756</v>
      </c>
      <c r="E113" s="145">
        <v>204463943</v>
      </c>
      <c r="F113" s="141">
        <v>295</v>
      </c>
      <c r="G113" s="142">
        <v>3.7099999999999998E-13</v>
      </c>
    </row>
    <row r="114" spans="1:7">
      <c r="A114" s="140" t="s">
        <v>4953</v>
      </c>
      <c r="B114" s="144" t="s">
        <v>2748</v>
      </c>
      <c r="C114" s="141">
        <v>3</v>
      </c>
      <c r="D114" s="145">
        <v>48673896</v>
      </c>
      <c r="E114" s="145">
        <v>48700348</v>
      </c>
      <c r="F114" s="141">
        <v>38</v>
      </c>
      <c r="G114" s="142">
        <v>4.0499999999999999E-13</v>
      </c>
    </row>
    <row r="115" spans="1:7">
      <c r="A115" s="140" t="s">
        <v>4876</v>
      </c>
      <c r="B115" s="144" t="s">
        <v>2480</v>
      </c>
      <c r="C115" s="141">
        <v>1</v>
      </c>
      <c r="D115" s="145">
        <v>243419307</v>
      </c>
      <c r="E115" s="145">
        <v>243663393</v>
      </c>
      <c r="F115" s="141">
        <v>579</v>
      </c>
      <c r="G115" s="142">
        <v>4.6600000000000003E-13</v>
      </c>
    </row>
    <row r="116" spans="1:7">
      <c r="A116" s="140" t="s">
        <v>5422</v>
      </c>
      <c r="B116" s="144" t="s">
        <v>4013</v>
      </c>
      <c r="C116" s="141">
        <v>14</v>
      </c>
      <c r="D116" s="145">
        <v>23440386</v>
      </c>
      <c r="E116" s="145">
        <v>23451851</v>
      </c>
      <c r="F116" s="141">
        <v>28</v>
      </c>
      <c r="G116" s="142">
        <v>6.2099999999999998E-13</v>
      </c>
    </row>
    <row r="117" spans="1:7">
      <c r="A117" s="140" t="s">
        <v>5148</v>
      </c>
      <c r="B117" s="144" t="s">
        <v>3120</v>
      </c>
      <c r="C117" s="141">
        <v>6</v>
      </c>
      <c r="D117" s="145">
        <v>26538572</v>
      </c>
      <c r="E117" s="145">
        <v>26547165</v>
      </c>
      <c r="F117" s="141">
        <v>20</v>
      </c>
      <c r="G117" s="142">
        <v>8.0000000000000002E-13</v>
      </c>
    </row>
    <row r="118" spans="1:7">
      <c r="A118" s="140" t="s">
        <v>4912</v>
      </c>
      <c r="B118" s="144" t="s">
        <v>2663</v>
      </c>
      <c r="C118" s="141">
        <v>2</v>
      </c>
      <c r="D118" s="145">
        <v>212240442</v>
      </c>
      <c r="E118" s="145">
        <v>213403879</v>
      </c>
      <c r="F118" s="141">
        <v>5323</v>
      </c>
      <c r="G118" s="142">
        <v>8.7799999999999999E-13</v>
      </c>
    </row>
    <row r="119" spans="1:7">
      <c r="A119" s="140" t="s">
        <v>7490</v>
      </c>
      <c r="B119" s="144" t="s">
        <v>7491</v>
      </c>
      <c r="C119" s="141">
        <v>17</v>
      </c>
      <c r="D119" s="145">
        <v>79349699</v>
      </c>
      <c r="E119" s="145">
        <v>79359160</v>
      </c>
      <c r="F119" s="141">
        <v>29</v>
      </c>
      <c r="G119" s="142">
        <v>8.9300000000000003E-13</v>
      </c>
    </row>
    <row r="120" spans="1:7">
      <c r="A120" s="140" t="s">
        <v>7492</v>
      </c>
      <c r="B120" s="144" t="s">
        <v>7493</v>
      </c>
      <c r="C120" s="141">
        <v>22</v>
      </c>
      <c r="D120" s="145">
        <v>39966758</v>
      </c>
      <c r="E120" s="145">
        <v>40085740</v>
      </c>
      <c r="F120" s="141">
        <v>382</v>
      </c>
      <c r="G120" s="142">
        <v>9.490000000000001E-13</v>
      </c>
    </row>
    <row r="121" spans="1:7">
      <c r="A121" s="140" t="s">
        <v>4951</v>
      </c>
      <c r="B121" s="144" t="s">
        <v>2747</v>
      </c>
      <c r="C121" s="141">
        <v>3</v>
      </c>
      <c r="D121" s="145">
        <v>48663156</v>
      </c>
      <c r="E121" s="145">
        <v>48672926</v>
      </c>
      <c r="F121" s="141">
        <v>22</v>
      </c>
      <c r="G121" s="142">
        <v>9.6900000000000001E-13</v>
      </c>
    </row>
    <row r="122" spans="1:7">
      <c r="A122" s="140" t="s">
        <v>4881</v>
      </c>
      <c r="B122" s="144" t="s">
        <v>2498</v>
      </c>
      <c r="C122" s="141">
        <v>2</v>
      </c>
      <c r="D122" s="145">
        <v>44589043</v>
      </c>
      <c r="E122" s="145">
        <v>44999731</v>
      </c>
      <c r="F122" s="141">
        <v>1441</v>
      </c>
      <c r="G122" s="142">
        <v>1.0099999999999999E-12</v>
      </c>
    </row>
    <row r="123" spans="1:7">
      <c r="A123" s="140" t="s">
        <v>5099</v>
      </c>
      <c r="B123" s="144" t="s">
        <v>3016</v>
      </c>
      <c r="C123" s="141">
        <v>5</v>
      </c>
      <c r="D123" s="145">
        <v>106712590</v>
      </c>
      <c r="E123" s="145">
        <v>107006596</v>
      </c>
      <c r="F123" s="141">
        <v>1007</v>
      </c>
      <c r="G123" s="142">
        <v>1.05E-12</v>
      </c>
    </row>
    <row r="124" spans="1:7">
      <c r="A124" s="140" t="s">
        <v>4835</v>
      </c>
      <c r="B124" s="144" t="s">
        <v>2382</v>
      </c>
      <c r="C124" s="141">
        <v>1</v>
      </c>
      <c r="D124" s="145">
        <v>43916674</v>
      </c>
      <c r="E124" s="145">
        <v>43919938</v>
      </c>
      <c r="F124" s="141">
        <v>8</v>
      </c>
      <c r="G124" s="142">
        <v>1.37E-12</v>
      </c>
    </row>
    <row r="125" spans="1:7">
      <c r="A125" s="140" t="s">
        <v>7494</v>
      </c>
      <c r="B125" s="144" t="s">
        <v>7495</v>
      </c>
      <c r="C125" s="141">
        <v>21</v>
      </c>
      <c r="D125" s="145">
        <v>42539728</v>
      </c>
      <c r="E125" s="145">
        <v>42654461</v>
      </c>
      <c r="F125" s="141">
        <v>443</v>
      </c>
      <c r="G125" s="142">
        <v>1.43E-12</v>
      </c>
    </row>
    <row r="126" spans="1:7">
      <c r="A126" s="140" t="s">
        <v>4990</v>
      </c>
      <c r="B126" s="144" t="s">
        <v>2777</v>
      </c>
      <c r="C126" s="141">
        <v>3</v>
      </c>
      <c r="D126" s="145">
        <v>49591922</v>
      </c>
      <c r="E126" s="145">
        <v>49708982</v>
      </c>
      <c r="F126" s="141">
        <v>208</v>
      </c>
      <c r="G126" s="142">
        <v>1.4399999999999999E-12</v>
      </c>
    </row>
    <row r="127" spans="1:7">
      <c r="A127" s="140" t="s">
        <v>4997</v>
      </c>
      <c r="B127" s="144" t="s">
        <v>2781</v>
      </c>
      <c r="C127" s="141">
        <v>3</v>
      </c>
      <c r="D127" s="145">
        <v>49754267</v>
      </c>
      <c r="E127" s="145">
        <v>49757238</v>
      </c>
      <c r="F127" s="141">
        <v>4</v>
      </c>
      <c r="G127" s="142">
        <v>1.5500000000000001E-12</v>
      </c>
    </row>
    <row r="128" spans="1:7">
      <c r="A128" s="140" t="s">
        <v>5416</v>
      </c>
      <c r="B128" s="144" t="s">
        <v>4009</v>
      </c>
      <c r="C128" s="141">
        <v>14</v>
      </c>
      <c r="D128" s="145">
        <v>23369854</v>
      </c>
      <c r="E128" s="145">
        <v>23388396</v>
      </c>
      <c r="F128" s="141">
        <v>65</v>
      </c>
      <c r="G128" s="142">
        <v>1.61E-12</v>
      </c>
    </row>
    <row r="129" spans="1:7">
      <c r="A129" s="140" t="s">
        <v>5286</v>
      </c>
      <c r="B129" s="144" t="s">
        <v>3544</v>
      </c>
      <c r="C129" s="141">
        <v>9</v>
      </c>
      <c r="D129" s="145">
        <v>124577953</v>
      </c>
      <c r="E129" s="145">
        <v>124855885</v>
      </c>
      <c r="F129" s="141">
        <v>1215</v>
      </c>
      <c r="G129" s="142">
        <v>1.9300000000000001E-12</v>
      </c>
    </row>
    <row r="130" spans="1:7">
      <c r="A130" s="140" t="s">
        <v>4872</v>
      </c>
      <c r="B130" s="144" t="s">
        <v>2478</v>
      </c>
      <c r="C130" s="141">
        <v>1</v>
      </c>
      <c r="D130" s="145">
        <v>243287730</v>
      </c>
      <c r="E130" s="145">
        <v>243419284</v>
      </c>
      <c r="F130" s="141">
        <v>245</v>
      </c>
      <c r="G130" s="142">
        <v>2.1100000000000001E-12</v>
      </c>
    </row>
    <row r="131" spans="1:7">
      <c r="A131" s="140" t="s">
        <v>5267</v>
      </c>
      <c r="B131" s="144" t="s">
        <v>3469</v>
      </c>
      <c r="C131" s="141">
        <v>8</v>
      </c>
      <c r="D131" s="145">
        <v>118811602</v>
      </c>
      <c r="E131" s="145">
        <v>119124058</v>
      </c>
      <c r="F131" s="141">
        <v>1060</v>
      </c>
      <c r="G131" s="142">
        <v>2.28E-12</v>
      </c>
    </row>
    <row r="132" spans="1:7">
      <c r="A132" s="140" t="s">
        <v>5008</v>
      </c>
      <c r="B132" s="144" t="s">
        <v>2789</v>
      </c>
      <c r="C132" s="141">
        <v>3</v>
      </c>
      <c r="D132" s="145">
        <v>49924435</v>
      </c>
      <c r="E132" s="145">
        <v>49941311</v>
      </c>
      <c r="F132" s="141">
        <v>27</v>
      </c>
      <c r="G132" s="142">
        <v>2.2999999999999999E-12</v>
      </c>
    </row>
    <row r="133" spans="1:7">
      <c r="A133" s="140" t="s">
        <v>4961</v>
      </c>
      <c r="B133" s="144" t="s">
        <v>2759</v>
      </c>
      <c r="C133" s="141">
        <v>3</v>
      </c>
      <c r="D133" s="145">
        <v>49061758</v>
      </c>
      <c r="E133" s="145">
        <v>49066875</v>
      </c>
      <c r="F133" s="141">
        <v>7</v>
      </c>
      <c r="G133" s="142">
        <v>2.5299999999999999E-12</v>
      </c>
    </row>
    <row r="134" spans="1:7">
      <c r="A134" s="140" t="s">
        <v>5059</v>
      </c>
      <c r="B134" s="144" t="s">
        <v>2932</v>
      </c>
      <c r="C134" s="141">
        <v>4</v>
      </c>
      <c r="D134" s="145">
        <v>106067032</v>
      </c>
      <c r="E134" s="145">
        <v>106200960</v>
      </c>
      <c r="F134" s="141">
        <v>382</v>
      </c>
      <c r="G134" s="142">
        <v>2.7500000000000002E-12</v>
      </c>
    </row>
    <row r="135" spans="1:7">
      <c r="A135" s="140" t="s">
        <v>5533</v>
      </c>
      <c r="B135" s="144" t="s">
        <v>4432</v>
      </c>
      <c r="C135" s="141">
        <v>17</v>
      </c>
      <c r="D135" s="145">
        <v>43697710</v>
      </c>
      <c r="E135" s="145">
        <v>43913194</v>
      </c>
      <c r="F135" s="141">
        <v>396</v>
      </c>
      <c r="G135" s="142">
        <v>2.8500000000000002E-12</v>
      </c>
    </row>
    <row r="136" spans="1:7">
      <c r="A136" s="140" t="s">
        <v>5310</v>
      </c>
      <c r="B136" s="144" t="s">
        <v>3605</v>
      </c>
      <c r="C136" s="141">
        <v>10</v>
      </c>
      <c r="D136" s="145">
        <v>103605356</v>
      </c>
      <c r="E136" s="145">
        <v>103815932</v>
      </c>
      <c r="F136" s="141">
        <v>378</v>
      </c>
      <c r="G136" s="142">
        <v>3.17E-12</v>
      </c>
    </row>
    <row r="137" spans="1:7">
      <c r="A137" s="140" t="s">
        <v>5014</v>
      </c>
      <c r="B137" s="144" t="s">
        <v>2792</v>
      </c>
      <c r="C137" s="141">
        <v>3</v>
      </c>
      <c r="D137" s="145">
        <v>49977474</v>
      </c>
      <c r="E137" s="145">
        <v>50114685</v>
      </c>
      <c r="F137" s="141">
        <v>303</v>
      </c>
      <c r="G137" s="142">
        <v>3.5399999999999999E-12</v>
      </c>
    </row>
    <row r="138" spans="1:7">
      <c r="A138" s="140" t="s">
        <v>7496</v>
      </c>
      <c r="B138" s="144" t="s">
        <v>7497</v>
      </c>
      <c r="C138" s="141">
        <v>11</v>
      </c>
      <c r="D138" s="145">
        <v>72396114</v>
      </c>
      <c r="E138" s="145">
        <v>72463465</v>
      </c>
      <c r="F138" s="141">
        <v>240</v>
      </c>
      <c r="G138" s="142">
        <v>3.55E-12</v>
      </c>
    </row>
    <row r="139" spans="1:7">
      <c r="A139" s="140" t="s">
        <v>4831</v>
      </c>
      <c r="B139" s="144" t="s">
        <v>2379</v>
      </c>
      <c r="C139" s="141">
        <v>1</v>
      </c>
      <c r="D139" s="145">
        <v>43829068</v>
      </c>
      <c r="E139" s="145">
        <v>43833745</v>
      </c>
      <c r="F139" s="141">
        <v>8</v>
      </c>
      <c r="G139" s="142">
        <v>3.8600000000000001E-12</v>
      </c>
    </row>
    <row r="140" spans="1:7">
      <c r="A140" s="140" t="s">
        <v>5041</v>
      </c>
      <c r="B140" s="144" t="s">
        <v>2882</v>
      </c>
      <c r="C140" s="141">
        <v>4</v>
      </c>
      <c r="D140" s="145">
        <v>2965232</v>
      </c>
      <c r="E140" s="145">
        <v>3042474</v>
      </c>
      <c r="F140" s="141">
        <v>311</v>
      </c>
      <c r="G140" s="142">
        <v>4.2300000000000004E-12</v>
      </c>
    </row>
    <row r="141" spans="1:7">
      <c r="A141" s="140" t="s">
        <v>4914</v>
      </c>
      <c r="B141" s="144" t="s">
        <v>2667</v>
      </c>
      <c r="C141" s="141">
        <v>2</v>
      </c>
      <c r="D141" s="145">
        <v>215276292</v>
      </c>
      <c r="E141" s="145">
        <v>215440774</v>
      </c>
      <c r="F141" s="141">
        <v>557</v>
      </c>
      <c r="G141" s="142">
        <v>4.8900000000000004E-12</v>
      </c>
    </row>
    <row r="142" spans="1:7">
      <c r="A142" s="140" t="s">
        <v>7498</v>
      </c>
      <c r="B142" s="144" t="s">
        <v>3724</v>
      </c>
      <c r="C142" s="141">
        <v>11</v>
      </c>
      <c r="D142" s="145">
        <v>95502106</v>
      </c>
      <c r="E142" s="145">
        <v>95522954</v>
      </c>
      <c r="F142" s="141">
        <v>78</v>
      </c>
      <c r="G142" s="142">
        <v>4.9400000000000004E-12</v>
      </c>
    </row>
    <row r="143" spans="1:7">
      <c r="A143" s="140" t="s">
        <v>5369</v>
      </c>
      <c r="B143" s="144" t="s">
        <v>3804</v>
      </c>
      <c r="C143" s="141">
        <v>12</v>
      </c>
      <c r="D143" s="145">
        <v>49396055</v>
      </c>
      <c r="E143" s="145">
        <v>49413012</v>
      </c>
      <c r="F143" s="141">
        <v>24</v>
      </c>
      <c r="G143" s="142">
        <v>5.3499999999999996E-12</v>
      </c>
    </row>
    <row r="144" spans="1:7">
      <c r="A144" s="140" t="s">
        <v>5210</v>
      </c>
      <c r="B144" s="144" t="s">
        <v>5211</v>
      </c>
      <c r="C144" s="141">
        <v>7</v>
      </c>
      <c r="D144" s="145">
        <v>39017609</v>
      </c>
      <c r="E144" s="145">
        <v>39504390</v>
      </c>
      <c r="F144" s="141">
        <v>1728</v>
      </c>
      <c r="G144" s="142">
        <v>6.2299999999999999E-12</v>
      </c>
    </row>
    <row r="145" spans="1:7">
      <c r="A145" s="140" t="s">
        <v>5371</v>
      </c>
      <c r="B145" s="144" t="s">
        <v>3805</v>
      </c>
      <c r="C145" s="141">
        <v>12</v>
      </c>
      <c r="D145" s="145">
        <v>49412758</v>
      </c>
      <c r="E145" s="145">
        <v>49453935</v>
      </c>
      <c r="F145" s="141">
        <v>54</v>
      </c>
      <c r="G145" s="142">
        <v>6.5699999999999997E-12</v>
      </c>
    </row>
    <row r="146" spans="1:7">
      <c r="A146" s="140" t="s">
        <v>7499</v>
      </c>
      <c r="B146" s="144" t="s">
        <v>7500</v>
      </c>
      <c r="C146" s="141">
        <v>6</v>
      </c>
      <c r="D146" s="145">
        <v>157098980</v>
      </c>
      <c r="E146" s="145">
        <v>157531913</v>
      </c>
      <c r="F146" s="141">
        <v>1358</v>
      </c>
      <c r="G146" s="142">
        <v>7.4200000000000003E-12</v>
      </c>
    </row>
    <row r="147" spans="1:7">
      <c r="A147" s="140" t="s">
        <v>5202</v>
      </c>
      <c r="B147" s="144" t="s">
        <v>3250</v>
      </c>
      <c r="C147" s="141">
        <v>7</v>
      </c>
      <c r="D147" s="145">
        <v>8008374</v>
      </c>
      <c r="E147" s="145">
        <v>8128710</v>
      </c>
      <c r="F147" s="141">
        <v>581</v>
      </c>
      <c r="G147" s="142">
        <v>7.8799999999999995E-12</v>
      </c>
    </row>
    <row r="148" spans="1:7">
      <c r="A148" s="140" t="s">
        <v>5466</v>
      </c>
      <c r="B148" s="144" t="s">
        <v>4120</v>
      </c>
      <c r="C148" s="141">
        <v>16</v>
      </c>
      <c r="D148" s="145">
        <v>28510683</v>
      </c>
      <c r="E148" s="145">
        <v>28518155</v>
      </c>
      <c r="F148" s="141">
        <v>14</v>
      </c>
      <c r="G148" s="142">
        <v>8.1799999999999995E-12</v>
      </c>
    </row>
    <row r="149" spans="1:7">
      <c r="A149" s="140" t="s">
        <v>7501</v>
      </c>
      <c r="B149" s="144" t="s">
        <v>7502</v>
      </c>
      <c r="C149" s="141">
        <v>7</v>
      </c>
      <c r="D149" s="145">
        <v>49813257</v>
      </c>
      <c r="E149" s="145">
        <v>49961546</v>
      </c>
      <c r="F149" s="141">
        <v>400</v>
      </c>
      <c r="G149" s="142">
        <v>8.6699999999999992E-12</v>
      </c>
    </row>
    <row r="150" spans="1:7">
      <c r="A150" s="140" t="s">
        <v>4812</v>
      </c>
      <c r="B150" s="144" t="s">
        <v>4813</v>
      </c>
      <c r="C150" s="141">
        <v>1</v>
      </c>
      <c r="D150" s="145">
        <v>6845384</v>
      </c>
      <c r="E150" s="145">
        <v>7829766</v>
      </c>
      <c r="F150" s="141">
        <v>3510</v>
      </c>
      <c r="G150" s="142">
        <v>1.0499999999999999E-11</v>
      </c>
    </row>
    <row r="151" spans="1:7">
      <c r="A151" s="140" t="s">
        <v>7503</v>
      </c>
      <c r="B151" s="144" t="s">
        <v>4011</v>
      </c>
      <c r="C151" s="141">
        <v>14</v>
      </c>
      <c r="D151" s="145">
        <v>23415437</v>
      </c>
      <c r="E151" s="145">
        <v>23426352</v>
      </c>
      <c r="F151" s="141">
        <v>29</v>
      </c>
      <c r="G151" s="142">
        <v>1.1700000000000001E-11</v>
      </c>
    </row>
    <row r="152" spans="1:7">
      <c r="A152" s="140" t="s">
        <v>5080</v>
      </c>
      <c r="B152" s="144" t="s">
        <v>2966</v>
      </c>
      <c r="C152" s="141">
        <v>5</v>
      </c>
      <c r="D152" s="145">
        <v>60047616</v>
      </c>
      <c r="E152" s="145">
        <v>60140101</v>
      </c>
      <c r="F152" s="141">
        <v>315</v>
      </c>
      <c r="G152" s="142">
        <v>1.1900000000000001E-11</v>
      </c>
    </row>
    <row r="153" spans="1:7">
      <c r="A153" s="140" t="s">
        <v>7504</v>
      </c>
      <c r="B153" s="144" t="s">
        <v>7505</v>
      </c>
      <c r="C153" s="141">
        <v>15</v>
      </c>
      <c r="D153" s="145">
        <v>65952954</v>
      </c>
      <c r="E153" s="145">
        <v>66084631</v>
      </c>
      <c r="F153" s="141">
        <v>323</v>
      </c>
      <c r="G153" s="142">
        <v>1.48E-11</v>
      </c>
    </row>
    <row r="154" spans="1:7">
      <c r="A154" s="140" t="s">
        <v>4853</v>
      </c>
      <c r="B154" s="144" t="s">
        <v>4854</v>
      </c>
      <c r="C154" s="141">
        <v>1</v>
      </c>
      <c r="D154" s="145">
        <v>57460453</v>
      </c>
      <c r="E154" s="145">
        <v>58716211</v>
      </c>
      <c r="F154" s="141">
        <v>4832</v>
      </c>
      <c r="G154" s="142">
        <v>1.5E-11</v>
      </c>
    </row>
    <row r="155" spans="1:7">
      <c r="A155" s="140" t="s">
        <v>7506</v>
      </c>
      <c r="B155" s="144" t="s">
        <v>4014</v>
      </c>
      <c r="C155" s="141">
        <v>14</v>
      </c>
      <c r="D155" s="145">
        <v>23456110</v>
      </c>
      <c r="E155" s="145">
        <v>23479375</v>
      </c>
      <c r="F155" s="141">
        <v>50</v>
      </c>
      <c r="G155" s="142">
        <v>1.54E-11</v>
      </c>
    </row>
    <row r="156" spans="1:7">
      <c r="A156" s="140" t="s">
        <v>7507</v>
      </c>
      <c r="B156" s="144" t="s">
        <v>2754</v>
      </c>
      <c r="C156" s="141">
        <v>3</v>
      </c>
      <c r="D156" s="145">
        <v>48956265</v>
      </c>
      <c r="E156" s="145">
        <v>49022974</v>
      </c>
      <c r="F156" s="141">
        <v>104</v>
      </c>
      <c r="G156" s="142">
        <v>1.7599999999999999E-11</v>
      </c>
    </row>
    <row r="157" spans="1:7">
      <c r="A157" s="140" t="s">
        <v>7508</v>
      </c>
      <c r="B157" s="144" t="s">
        <v>7509</v>
      </c>
      <c r="C157" s="141">
        <v>1</v>
      </c>
      <c r="D157" s="145">
        <v>110009100</v>
      </c>
      <c r="E157" s="145">
        <v>110024764</v>
      </c>
      <c r="F157" s="141">
        <v>53</v>
      </c>
      <c r="G157" s="142">
        <v>1.8500000000000001E-11</v>
      </c>
    </row>
    <row r="158" spans="1:7">
      <c r="A158" s="140" t="s">
        <v>5039</v>
      </c>
      <c r="B158" s="144" t="s">
        <v>2881</v>
      </c>
      <c r="C158" s="141">
        <v>4</v>
      </c>
      <c r="D158" s="145">
        <v>2939663</v>
      </c>
      <c r="E158" s="145">
        <v>2965233</v>
      </c>
      <c r="F158" s="141">
        <v>92</v>
      </c>
      <c r="G158" s="142">
        <v>1.9599999999999999E-11</v>
      </c>
    </row>
    <row r="159" spans="1:7">
      <c r="A159" s="140" t="s">
        <v>4843</v>
      </c>
      <c r="B159" s="144" t="s">
        <v>2386</v>
      </c>
      <c r="C159" s="141">
        <v>1</v>
      </c>
      <c r="D159" s="145">
        <v>44398992</v>
      </c>
      <c r="E159" s="145">
        <v>44402912</v>
      </c>
      <c r="F159" s="141">
        <v>13</v>
      </c>
      <c r="G159" s="142">
        <v>2.21E-11</v>
      </c>
    </row>
    <row r="160" spans="1:7">
      <c r="A160" s="140" t="s">
        <v>7510</v>
      </c>
      <c r="B160" s="144" t="s">
        <v>4618</v>
      </c>
      <c r="C160" s="141">
        <v>19</v>
      </c>
      <c r="D160" s="145">
        <v>9964394</v>
      </c>
      <c r="E160" s="145">
        <v>10047070</v>
      </c>
      <c r="F160" s="141">
        <v>335</v>
      </c>
      <c r="G160" s="142">
        <v>2.25E-11</v>
      </c>
    </row>
    <row r="161" spans="1:7">
      <c r="A161" s="140" t="s">
        <v>7511</v>
      </c>
      <c r="B161" s="144" t="s">
        <v>2612</v>
      </c>
      <c r="C161" s="141">
        <v>2</v>
      </c>
      <c r="D161" s="145">
        <v>189156396</v>
      </c>
      <c r="E161" s="145">
        <v>189460653</v>
      </c>
      <c r="F161" s="141">
        <v>841</v>
      </c>
      <c r="G161" s="142">
        <v>2.5400000000000001E-11</v>
      </c>
    </row>
    <row r="162" spans="1:7">
      <c r="A162" s="140" t="s">
        <v>5277</v>
      </c>
      <c r="B162" s="144" t="s">
        <v>5278</v>
      </c>
      <c r="C162" s="141">
        <v>8</v>
      </c>
      <c r="D162" s="145">
        <v>145675315</v>
      </c>
      <c r="E162" s="145">
        <v>145691031</v>
      </c>
      <c r="F162" s="141">
        <v>44</v>
      </c>
      <c r="G162" s="142">
        <v>2.5499999999999999E-11</v>
      </c>
    </row>
    <row r="163" spans="1:7">
      <c r="A163" s="140" t="s">
        <v>5401</v>
      </c>
      <c r="B163" s="144" t="s">
        <v>5402</v>
      </c>
      <c r="C163" s="141">
        <v>13</v>
      </c>
      <c r="D163" s="145">
        <v>31774112</v>
      </c>
      <c r="E163" s="145">
        <v>31906413</v>
      </c>
      <c r="F163" s="141">
        <v>410</v>
      </c>
      <c r="G163" s="142">
        <v>3.4399999999999999E-11</v>
      </c>
    </row>
    <row r="164" spans="1:7">
      <c r="A164" s="140" t="s">
        <v>5061</v>
      </c>
      <c r="B164" s="144" t="s">
        <v>2933</v>
      </c>
      <c r="C164" s="141">
        <v>4</v>
      </c>
      <c r="D164" s="145">
        <v>106290234</v>
      </c>
      <c r="E164" s="145">
        <v>106395227</v>
      </c>
      <c r="F164" s="141">
        <v>516</v>
      </c>
      <c r="G164" s="142">
        <v>3.4499999999999997E-11</v>
      </c>
    </row>
    <row r="165" spans="1:7">
      <c r="A165" s="140" t="s">
        <v>5162</v>
      </c>
      <c r="B165" s="144" t="s">
        <v>5163</v>
      </c>
      <c r="C165" s="141">
        <v>6</v>
      </c>
      <c r="D165" s="145">
        <v>31553956</v>
      </c>
      <c r="E165" s="145">
        <v>31556686</v>
      </c>
      <c r="F165" s="141">
        <v>7</v>
      </c>
      <c r="G165" s="142">
        <v>3.4499999999999997E-11</v>
      </c>
    </row>
    <row r="166" spans="1:7">
      <c r="A166" s="140" t="s">
        <v>7512</v>
      </c>
      <c r="B166" s="144" t="s">
        <v>7513</v>
      </c>
      <c r="C166" s="141">
        <v>1</v>
      </c>
      <c r="D166" s="145">
        <v>110036658</v>
      </c>
      <c r="E166" s="145">
        <v>110043063</v>
      </c>
      <c r="F166" s="141">
        <v>15</v>
      </c>
      <c r="G166" s="142">
        <v>3.8699999999999999E-11</v>
      </c>
    </row>
    <row r="167" spans="1:7">
      <c r="A167" s="140" t="s">
        <v>5389</v>
      </c>
      <c r="B167" s="144" t="s">
        <v>3948</v>
      </c>
      <c r="C167" s="141">
        <v>12</v>
      </c>
      <c r="D167" s="145">
        <v>123468027</v>
      </c>
      <c r="E167" s="145">
        <v>123635376</v>
      </c>
      <c r="F167" s="141">
        <v>292</v>
      </c>
      <c r="G167" s="142">
        <v>3.9199999999999998E-11</v>
      </c>
    </row>
    <row r="168" spans="1:7">
      <c r="A168" s="140" t="s">
        <v>7514</v>
      </c>
      <c r="B168" s="144" t="s">
        <v>7515</v>
      </c>
      <c r="C168" s="141">
        <v>1</v>
      </c>
      <c r="D168" s="145">
        <v>110026533</v>
      </c>
      <c r="E168" s="145">
        <v>110035426</v>
      </c>
      <c r="F168" s="141">
        <v>20</v>
      </c>
      <c r="G168" s="142">
        <v>4.0900000000000002E-11</v>
      </c>
    </row>
    <row r="169" spans="1:7">
      <c r="A169" s="140" t="s">
        <v>5043</v>
      </c>
      <c r="B169" s="144" t="s">
        <v>2884</v>
      </c>
      <c r="C169" s="141">
        <v>4</v>
      </c>
      <c r="D169" s="145">
        <v>3250766</v>
      </c>
      <c r="E169" s="145">
        <v>3273465</v>
      </c>
      <c r="F169" s="141">
        <v>110</v>
      </c>
      <c r="G169" s="142">
        <v>4.1300000000000002E-11</v>
      </c>
    </row>
    <row r="170" spans="1:7">
      <c r="A170" s="140" t="s">
        <v>5569</v>
      </c>
      <c r="B170" s="144" t="s">
        <v>4533</v>
      </c>
      <c r="C170" s="141">
        <v>18</v>
      </c>
      <c r="D170" s="145">
        <v>34823003</v>
      </c>
      <c r="E170" s="145">
        <v>35146000</v>
      </c>
      <c r="F170" s="141">
        <v>1079</v>
      </c>
      <c r="G170" s="142">
        <v>4.2900000000000002E-11</v>
      </c>
    </row>
    <row r="171" spans="1:7">
      <c r="A171" s="140" t="s">
        <v>7516</v>
      </c>
      <c r="B171" s="144" t="s">
        <v>2751</v>
      </c>
      <c r="C171" s="141">
        <v>3</v>
      </c>
      <c r="D171" s="145">
        <v>48784017</v>
      </c>
      <c r="E171" s="145">
        <v>48885270</v>
      </c>
      <c r="F171" s="141">
        <v>116</v>
      </c>
      <c r="G171" s="142">
        <v>4.3099999999999999E-11</v>
      </c>
    </row>
    <row r="172" spans="1:7">
      <c r="A172" s="140" t="s">
        <v>7517</v>
      </c>
      <c r="B172" s="144" t="s">
        <v>7518</v>
      </c>
      <c r="C172" s="141">
        <v>3</v>
      </c>
      <c r="D172" s="145">
        <v>108015353</v>
      </c>
      <c r="E172" s="145">
        <v>108097132</v>
      </c>
      <c r="F172" s="141">
        <v>351</v>
      </c>
      <c r="G172" s="142">
        <v>4.4699999999999998E-11</v>
      </c>
    </row>
    <row r="173" spans="1:7">
      <c r="A173" s="140" t="s">
        <v>5488</v>
      </c>
      <c r="B173" s="144" t="s">
        <v>4135</v>
      </c>
      <c r="C173" s="141">
        <v>16</v>
      </c>
      <c r="D173" s="145">
        <v>28962318</v>
      </c>
      <c r="E173" s="145">
        <v>28977786</v>
      </c>
      <c r="F173" s="141">
        <v>28</v>
      </c>
      <c r="G173" s="142">
        <v>4.6299999999999998E-11</v>
      </c>
    </row>
    <row r="174" spans="1:7">
      <c r="A174" s="140" t="s">
        <v>7519</v>
      </c>
      <c r="B174" s="144" t="s">
        <v>7520</v>
      </c>
      <c r="C174" s="141">
        <v>5</v>
      </c>
      <c r="D174" s="145">
        <v>136310987</v>
      </c>
      <c r="E174" s="145">
        <v>136835018</v>
      </c>
      <c r="F174" s="141">
        <v>1795</v>
      </c>
      <c r="G174" s="142">
        <v>4.9399999999999999E-11</v>
      </c>
    </row>
    <row r="175" spans="1:7">
      <c r="A175" s="140" t="s">
        <v>7521</v>
      </c>
      <c r="B175" s="144" t="s">
        <v>4114</v>
      </c>
      <c r="C175" s="141">
        <v>16</v>
      </c>
      <c r="D175" s="145">
        <v>28270041</v>
      </c>
      <c r="E175" s="145">
        <v>28335170</v>
      </c>
      <c r="F175" s="141">
        <v>161</v>
      </c>
      <c r="G175" s="142">
        <v>5.5399999999999997E-11</v>
      </c>
    </row>
    <row r="176" spans="1:7">
      <c r="A176" s="140" t="s">
        <v>5332</v>
      </c>
      <c r="B176" s="144" t="s">
        <v>3652</v>
      </c>
      <c r="C176" s="141">
        <v>10</v>
      </c>
      <c r="D176" s="145">
        <v>106400859</v>
      </c>
      <c r="E176" s="145">
        <v>107024993</v>
      </c>
      <c r="F176" s="141">
        <v>2547</v>
      </c>
      <c r="G176" s="142">
        <v>6.2700000000000001E-11</v>
      </c>
    </row>
    <row r="177" spans="1:7">
      <c r="A177" s="140" t="s">
        <v>7522</v>
      </c>
      <c r="B177" s="144" t="s">
        <v>7523</v>
      </c>
      <c r="C177" s="141">
        <v>6</v>
      </c>
      <c r="D177" s="145">
        <v>124124991</v>
      </c>
      <c r="E177" s="145">
        <v>125146786</v>
      </c>
      <c r="F177" s="141">
        <v>3638</v>
      </c>
      <c r="G177" s="142">
        <v>6.8799999999999998E-11</v>
      </c>
    </row>
    <row r="178" spans="1:7">
      <c r="A178" s="140" t="s">
        <v>7524</v>
      </c>
      <c r="B178" s="144" t="s">
        <v>7525</v>
      </c>
      <c r="C178" s="141">
        <v>6</v>
      </c>
      <c r="D178" s="145">
        <v>88384578</v>
      </c>
      <c r="E178" s="145">
        <v>88411985</v>
      </c>
      <c r="F178" s="141">
        <v>106</v>
      </c>
      <c r="G178" s="142">
        <v>7.5900000000000004E-11</v>
      </c>
    </row>
    <row r="179" spans="1:7">
      <c r="A179" s="140" t="s">
        <v>7526</v>
      </c>
      <c r="B179" s="144" t="s">
        <v>2464</v>
      </c>
      <c r="C179" s="141">
        <v>1</v>
      </c>
      <c r="D179" s="145">
        <v>204485507</v>
      </c>
      <c r="E179" s="145">
        <v>204596131</v>
      </c>
      <c r="F179" s="141">
        <v>428</v>
      </c>
      <c r="G179" s="142">
        <v>7.5999999999999996E-11</v>
      </c>
    </row>
    <row r="180" spans="1:7">
      <c r="A180" s="140" t="s">
        <v>7527</v>
      </c>
      <c r="B180" s="144" t="s">
        <v>7528</v>
      </c>
      <c r="C180" s="141">
        <v>5</v>
      </c>
      <c r="D180" s="145">
        <v>166406083</v>
      </c>
      <c r="E180" s="145">
        <v>167691162</v>
      </c>
      <c r="F180" s="141">
        <v>4047</v>
      </c>
      <c r="G180" s="142">
        <v>8.2800000000000001E-11</v>
      </c>
    </row>
    <row r="181" spans="1:7">
      <c r="A181" s="140" t="s">
        <v>5414</v>
      </c>
      <c r="B181" s="144" t="s">
        <v>3997</v>
      </c>
      <c r="C181" s="141">
        <v>13</v>
      </c>
      <c r="D181" s="145">
        <v>100741269</v>
      </c>
      <c r="E181" s="145">
        <v>101182691</v>
      </c>
      <c r="F181" s="141">
        <v>1135</v>
      </c>
      <c r="G181" s="142">
        <v>8.3700000000000006E-11</v>
      </c>
    </row>
    <row r="182" spans="1:7">
      <c r="A182" s="140" t="s">
        <v>5190</v>
      </c>
      <c r="B182" s="144" t="s">
        <v>3206</v>
      </c>
      <c r="C182" s="141">
        <v>6</v>
      </c>
      <c r="D182" s="145">
        <v>119280992</v>
      </c>
      <c r="E182" s="145">
        <v>119470552</v>
      </c>
      <c r="F182" s="141">
        <v>748</v>
      </c>
      <c r="G182" s="142">
        <v>8.6399999999999994E-11</v>
      </c>
    </row>
    <row r="183" spans="1:7">
      <c r="A183" s="140" t="s">
        <v>7529</v>
      </c>
      <c r="B183" s="144" t="s">
        <v>3101</v>
      </c>
      <c r="C183" s="141">
        <v>6</v>
      </c>
      <c r="D183" s="145">
        <v>26199787</v>
      </c>
      <c r="E183" s="145">
        <v>26200216</v>
      </c>
      <c r="F183" s="141">
        <v>6</v>
      </c>
      <c r="G183" s="142">
        <v>9.59E-11</v>
      </c>
    </row>
    <row r="184" spans="1:7">
      <c r="A184" s="140" t="s">
        <v>4837</v>
      </c>
      <c r="B184" s="144" t="s">
        <v>2383</v>
      </c>
      <c r="C184" s="141">
        <v>1</v>
      </c>
      <c r="D184" s="145">
        <v>43991708</v>
      </c>
      <c r="E184" s="145">
        <v>44089343</v>
      </c>
      <c r="F184" s="141">
        <v>309</v>
      </c>
      <c r="G184" s="142">
        <v>1.15E-10</v>
      </c>
    </row>
    <row r="185" spans="1:7">
      <c r="A185" s="140" t="s">
        <v>5615</v>
      </c>
      <c r="B185" s="144" t="s">
        <v>4777</v>
      </c>
      <c r="C185" s="141">
        <v>20</v>
      </c>
      <c r="D185" s="145">
        <v>59827482</v>
      </c>
      <c r="E185" s="145">
        <v>60515673</v>
      </c>
      <c r="F185" s="141">
        <v>3820</v>
      </c>
      <c r="G185" s="142">
        <v>1.27E-10</v>
      </c>
    </row>
    <row r="186" spans="1:7">
      <c r="A186" s="140" t="s">
        <v>7530</v>
      </c>
      <c r="B186" s="144" t="s">
        <v>7531</v>
      </c>
      <c r="C186" s="141">
        <v>1</v>
      </c>
      <c r="D186" s="145">
        <v>171454652</v>
      </c>
      <c r="E186" s="145">
        <v>171562650</v>
      </c>
      <c r="F186" s="141">
        <v>337</v>
      </c>
      <c r="G186" s="142">
        <v>1.2899999999999999E-10</v>
      </c>
    </row>
    <row r="187" spans="1:7">
      <c r="A187" s="140" t="s">
        <v>5451</v>
      </c>
      <c r="B187" s="144" t="s">
        <v>5452</v>
      </c>
      <c r="C187" s="141">
        <v>16</v>
      </c>
      <c r="D187" s="145">
        <v>5289469</v>
      </c>
      <c r="E187" s="145">
        <v>7763342</v>
      </c>
      <c r="F187" s="141">
        <v>18591</v>
      </c>
      <c r="G187" s="142">
        <v>1.41E-10</v>
      </c>
    </row>
    <row r="188" spans="1:7">
      <c r="A188" s="140" t="s">
        <v>7532</v>
      </c>
      <c r="B188" s="144" t="s">
        <v>7533</v>
      </c>
      <c r="C188" s="141">
        <v>1</v>
      </c>
      <c r="D188" s="145">
        <v>159141377</v>
      </c>
      <c r="E188" s="145">
        <v>159172932</v>
      </c>
      <c r="F188" s="141">
        <v>109</v>
      </c>
      <c r="G188" s="142">
        <v>1.41E-10</v>
      </c>
    </row>
    <row r="189" spans="1:7">
      <c r="A189" s="140" t="s">
        <v>7534</v>
      </c>
      <c r="B189" s="144" t="s">
        <v>7535</v>
      </c>
      <c r="C189" s="141">
        <v>16</v>
      </c>
      <c r="D189" s="145">
        <v>61681169</v>
      </c>
      <c r="E189" s="145">
        <v>62070939</v>
      </c>
      <c r="F189" s="141">
        <v>1196</v>
      </c>
      <c r="G189" s="142">
        <v>1.4800000000000001E-10</v>
      </c>
    </row>
    <row r="190" spans="1:7">
      <c r="A190" s="140" t="s">
        <v>7536</v>
      </c>
      <c r="B190" s="144" t="s">
        <v>3952</v>
      </c>
      <c r="C190" s="141">
        <v>12</v>
      </c>
      <c r="D190" s="145">
        <v>123773656</v>
      </c>
      <c r="E190" s="145">
        <v>123849756</v>
      </c>
      <c r="F190" s="141">
        <v>319</v>
      </c>
      <c r="G190" s="142">
        <v>1.56E-10</v>
      </c>
    </row>
    <row r="191" spans="1:7">
      <c r="A191" s="140" t="s">
        <v>7537</v>
      </c>
      <c r="B191" s="144" t="s">
        <v>7538</v>
      </c>
      <c r="C191" s="141">
        <v>1</v>
      </c>
      <c r="D191" s="145">
        <v>109941653</v>
      </c>
      <c r="E191" s="145">
        <v>109969108</v>
      </c>
      <c r="F191" s="141">
        <v>63</v>
      </c>
      <c r="G191" s="142">
        <v>1.57E-10</v>
      </c>
    </row>
    <row r="192" spans="1:7">
      <c r="A192" s="140" t="s">
        <v>7539</v>
      </c>
      <c r="B192" s="144" t="s">
        <v>7540</v>
      </c>
      <c r="C192" s="141">
        <v>11</v>
      </c>
      <c r="D192" s="145">
        <v>72287184</v>
      </c>
      <c r="E192" s="145">
        <v>72385497</v>
      </c>
      <c r="F192" s="141">
        <v>340</v>
      </c>
      <c r="G192" s="142">
        <v>1.71E-10</v>
      </c>
    </row>
    <row r="193" spans="1:7">
      <c r="A193" s="140" t="s">
        <v>5290</v>
      </c>
      <c r="B193" s="144" t="s">
        <v>5291</v>
      </c>
      <c r="C193" s="141">
        <v>10</v>
      </c>
      <c r="D193" s="145">
        <v>52750911</v>
      </c>
      <c r="E193" s="145">
        <v>54058110</v>
      </c>
      <c r="F193" s="141">
        <v>5620</v>
      </c>
      <c r="G193" s="142">
        <v>1.9300000000000001E-10</v>
      </c>
    </row>
    <row r="194" spans="1:7">
      <c r="A194" s="140" t="s">
        <v>4858</v>
      </c>
      <c r="B194" s="144" t="s">
        <v>4859</v>
      </c>
      <c r="C194" s="141">
        <v>1</v>
      </c>
      <c r="D194" s="145">
        <v>93615299</v>
      </c>
      <c r="E194" s="145">
        <v>93646246</v>
      </c>
      <c r="F194" s="141">
        <v>99</v>
      </c>
      <c r="G194" s="142">
        <v>2.09E-10</v>
      </c>
    </row>
    <row r="195" spans="1:7">
      <c r="A195" s="140" t="s">
        <v>7541</v>
      </c>
      <c r="B195" s="144" t="s">
        <v>3496</v>
      </c>
      <c r="C195" s="141">
        <v>9</v>
      </c>
      <c r="D195" s="145">
        <v>23690097</v>
      </c>
      <c r="E195" s="145">
        <v>23826342</v>
      </c>
      <c r="F195" s="141">
        <v>509</v>
      </c>
      <c r="G195" s="142">
        <v>2.3000000000000001E-10</v>
      </c>
    </row>
    <row r="196" spans="1:7">
      <c r="A196" s="140" t="s">
        <v>5391</v>
      </c>
      <c r="B196" s="144" t="s">
        <v>3949</v>
      </c>
      <c r="C196" s="141">
        <v>12</v>
      </c>
      <c r="D196" s="145">
        <v>123640943</v>
      </c>
      <c r="E196" s="145">
        <v>123717785</v>
      </c>
      <c r="F196" s="141">
        <v>252</v>
      </c>
      <c r="G196" s="142">
        <v>2.7599999999999998E-10</v>
      </c>
    </row>
    <row r="197" spans="1:7">
      <c r="A197" s="140" t="s">
        <v>4827</v>
      </c>
      <c r="B197" s="144" t="s">
        <v>2377</v>
      </c>
      <c r="C197" s="141">
        <v>1</v>
      </c>
      <c r="D197" s="145">
        <v>43803475</v>
      </c>
      <c r="E197" s="145">
        <v>43820135</v>
      </c>
      <c r="F197" s="141">
        <v>22</v>
      </c>
      <c r="G197" s="142">
        <v>2.7900000000000002E-10</v>
      </c>
    </row>
    <row r="198" spans="1:7">
      <c r="A198" s="140" t="s">
        <v>7542</v>
      </c>
      <c r="B198" s="144" t="s">
        <v>7543</v>
      </c>
      <c r="C198" s="141">
        <v>10</v>
      </c>
      <c r="D198" s="145">
        <v>90033621</v>
      </c>
      <c r="E198" s="145">
        <v>90343611</v>
      </c>
      <c r="F198" s="141">
        <v>1051</v>
      </c>
      <c r="G198" s="142">
        <v>2.84E-10</v>
      </c>
    </row>
    <row r="199" spans="1:7">
      <c r="A199" s="140" t="s">
        <v>7544</v>
      </c>
      <c r="B199" s="144" t="s">
        <v>7545</v>
      </c>
      <c r="C199" s="141">
        <v>17</v>
      </c>
      <c r="D199" s="145">
        <v>7370504</v>
      </c>
      <c r="E199" s="145">
        <v>7386383</v>
      </c>
      <c r="F199" s="141">
        <v>55</v>
      </c>
      <c r="G199" s="142">
        <v>3.0099999999999999E-10</v>
      </c>
    </row>
    <row r="200" spans="1:7">
      <c r="A200" s="140" t="s">
        <v>7546</v>
      </c>
      <c r="B200" s="144" t="s">
        <v>7547</v>
      </c>
      <c r="C200" s="141">
        <v>2</v>
      </c>
      <c r="D200" s="145">
        <v>172864804</v>
      </c>
      <c r="E200" s="145">
        <v>172947158</v>
      </c>
      <c r="F200" s="141">
        <v>265</v>
      </c>
      <c r="G200" s="142">
        <v>3.0399999999999998E-10</v>
      </c>
    </row>
    <row r="201" spans="1:7">
      <c r="A201" s="140" t="s">
        <v>7548</v>
      </c>
      <c r="B201" s="144" t="s">
        <v>7549</v>
      </c>
      <c r="C201" s="141">
        <v>8</v>
      </c>
      <c r="D201" s="145">
        <v>42273980</v>
      </c>
      <c r="E201" s="145">
        <v>42397356</v>
      </c>
      <c r="F201" s="141">
        <v>369</v>
      </c>
      <c r="G201" s="142">
        <v>3.1200000000000001E-10</v>
      </c>
    </row>
    <row r="202" spans="1:7">
      <c r="A202" s="140" t="s">
        <v>5068</v>
      </c>
      <c r="B202" s="144" t="s">
        <v>2954</v>
      </c>
      <c r="C202" s="141">
        <v>4</v>
      </c>
      <c r="D202" s="145">
        <v>159690182</v>
      </c>
      <c r="E202" s="145">
        <v>159829202</v>
      </c>
      <c r="F202" s="141">
        <v>289</v>
      </c>
      <c r="G202" s="142">
        <v>3.2200000000000003E-10</v>
      </c>
    </row>
    <row r="203" spans="1:7">
      <c r="A203" s="140" t="s">
        <v>7550</v>
      </c>
      <c r="B203" s="144" t="s">
        <v>7551</v>
      </c>
      <c r="C203" s="141">
        <v>17</v>
      </c>
      <c r="D203" s="145">
        <v>7362685</v>
      </c>
      <c r="E203" s="145">
        <v>7387568</v>
      </c>
      <c r="F203" s="141">
        <v>71</v>
      </c>
      <c r="G203" s="142">
        <v>3.3800000000000002E-10</v>
      </c>
    </row>
    <row r="204" spans="1:7">
      <c r="A204" s="140" t="s">
        <v>7552</v>
      </c>
      <c r="B204" s="144" t="s">
        <v>7553</v>
      </c>
      <c r="C204" s="141">
        <v>14</v>
      </c>
      <c r="D204" s="145">
        <v>64693751</v>
      </c>
      <c r="E204" s="145">
        <v>64805268</v>
      </c>
      <c r="F204" s="141">
        <v>346</v>
      </c>
      <c r="G204" s="142">
        <v>3.5600000000000001E-10</v>
      </c>
    </row>
    <row r="205" spans="1:7">
      <c r="A205" s="140" t="s">
        <v>7554</v>
      </c>
      <c r="B205" s="144" t="s">
        <v>2883</v>
      </c>
      <c r="C205" s="141">
        <v>4</v>
      </c>
      <c r="D205" s="145">
        <v>3076408</v>
      </c>
      <c r="E205" s="145">
        <v>3245687</v>
      </c>
      <c r="F205" s="141">
        <v>520</v>
      </c>
      <c r="G205" s="142">
        <v>3.7000000000000001E-10</v>
      </c>
    </row>
    <row r="206" spans="1:7">
      <c r="A206" s="140" t="s">
        <v>7555</v>
      </c>
      <c r="B206" s="144" t="s">
        <v>7556</v>
      </c>
      <c r="C206" s="141">
        <v>3</v>
      </c>
      <c r="D206" s="145">
        <v>107241783</v>
      </c>
      <c r="E206" s="145">
        <v>107530176</v>
      </c>
      <c r="F206" s="141">
        <v>748</v>
      </c>
      <c r="G206" s="142">
        <v>3.73E-10</v>
      </c>
    </row>
    <row r="207" spans="1:7">
      <c r="A207" s="140" t="s">
        <v>5238</v>
      </c>
      <c r="B207" s="144" t="s">
        <v>3325</v>
      </c>
      <c r="C207" s="141">
        <v>7</v>
      </c>
      <c r="D207" s="145">
        <v>100064142</v>
      </c>
      <c r="E207" s="145">
        <v>100076902</v>
      </c>
      <c r="F207" s="141">
        <v>25</v>
      </c>
      <c r="G207" s="142">
        <v>3.74E-10</v>
      </c>
    </row>
    <row r="208" spans="1:7">
      <c r="A208" s="140" t="s">
        <v>7557</v>
      </c>
      <c r="B208" s="144" t="s">
        <v>7558</v>
      </c>
      <c r="C208" s="141">
        <v>1</v>
      </c>
      <c r="D208" s="145">
        <v>109852187</v>
      </c>
      <c r="E208" s="145">
        <v>109940563</v>
      </c>
      <c r="F208" s="141">
        <v>179</v>
      </c>
      <c r="G208" s="142">
        <v>3.7999999999999998E-10</v>
      </c>
    </row>
    <row r="209" spans="1:7">
      <c r="A209" s="140" t="s">
        <v>7559</v>
      </c>
      <c r="B209" s="144" t="s">
        <v>7560</v>
      </c>
      <c r="C209" s="141">
        <v>21</v>
      </c>
      <c r="D209" s="145">
        <v>33031935</v>
      </c>
      <c r="E209" s="145">
        <v>33041244</v>
      </c>
      <c r="F209" s="141">
        <v>26</v>
      </c>
      <c r="G209" s="142">
        <v>3.9700000000000002E-10</v>
      </c>
    </row>
    <row r="210" spans="1:7">
      <c r="A210" s="140" t="s">
        <v>5362</v>
      </c>
      <c r="B210" s="144" t="s">
        <v>5363</v>
      </c>
      <c r="C210" s="141">
        <v>12</v>
      </c>
      <c r="D210" s="145">
        <v>23682438</v>
      </c>
      <c r="E210" s="145">
        <v>24715383</v>
      </c>
      <c r="F210" s="141">
        <v>3973</v>
      </c>
      <c r="G210" s="142">
        <v>4.19E-10</v>
      </c>
    </row>
    <row r="211" spans="1:7">
      <c r="A211" s="140" t="s">
        <v>5240</v>
      </c>
      <c r="B211" s="144" t="s">
        <v>3326</v>
      </c>
      <c r="C211" s="141">
        <v>7</v>
      </c>
      <c r="D211" s="145">
        <v>100081550</v>
      </c>
      <c r="E211" s="145">
        <v>100092425</v>
      </c>
      <c r="F211" s="141">
        <v>23</v>
      </c>
      <c r="G211" s="142">
        <v>4.33E-10</v>
      </c>
    </row>
    <row r="212" spans="1:7">
      <c r="A212" s="140" t="s">
        <v>4821</v>
      </c>
      <c r="B212" s="144" t="s">
        <v>2347</v>
      </c>
      <c r="C212" s="141">
        <v>1</v>
      </c>
      <c r="D212" s="145">
        <v>28929608</v>
      </c>
      <c r="E212" s="145">
        <v>28975416</v>
      </c>
      <c r="F212" s="141">
        <v>87</v>
      </c>
      <c r="G212" s="142">
        <v>5.0000000000000003E-10</v>
      </c>
    </row>
    <row r="213" spans="1:7">
      <c r="A213" s="140" t="s">
        <v>7561</v>
      </c>
      <c r="B213" s="144" t="s">
        <v>7562</v>
      </c>
      <c r="C213" s="141">
        <v>1</v>
      </c>
      <c r="D213" s="145">
        <v>110693132</v>
      </c>
      <c r="E213" s="145">
        <v>110744824</v>
      </c>
      <c r="F213" s="141">
        <v>157</v>
      </c>
      <c r="G213" s="142">
        <v>5.0000000000000003E-10</v>
      </c>
    </row>
    <row r="214" spans="1:7">
      <c r="A214" s="140" t="s">
        <v>7563</v>
      </c>
      <c r="B214" s="144" t="s">
        <v>7564</v>
      </c>
      <c r="C214" s="141">
        <v>1</v>
      </c>
      <c r="D214" s="145">
        <v>110753336</v>
      </c>
      <c r="E214" s="145">
        <v>110776674</v>
      </c>
      <c r="F214" s="141">
        <v>79</v>
      </c>
      <c r="G214" s="142">
        <v>5.0000000000000003E-10</v>
      </c>
    </row>
    <row r="215" spans="1:7">
      <c r="A215" s="140" t="s">
        <v>4883</v>
      </c>
      <c r="B215" s="144" t="s">
        <v>2503</v>
      </c>
      <c r="C215" s="141">
        <v>2</v>
      </c>
      <c r="D215" s="145">
        <v>60678302</v>
      </c>
      <c r="E215" s="145">
        <v>60780633</v>
      </c>
      <c r="F215" s="141">
        <v>228</v>
      </c>
      <c r="G215" s="142">
        <v>5.0000000000000003E-10</v>
      </c>
    </row>
    <row r="216" spans="1:7">
      <c r="A216" s="140" t="s">
        <v>7565</v>
      </c>
      <c r="B216" s="144" t="s">
        <v>7566</v>
      </c>
      <c r="C216" s="141">
        <v>2</v>
      </c>
      <c r="D216" s="145">
        <v>161993438</v>
      </c>
      <c r="E216" s="145">
        <v>162092687</v>
      </c>
      <c r="F216" s="141">
        <v>215</v>
      </c>
      <c r="G216" s="142">
        <v>5.0000000000000003E-10</v>
      </c>
    </row>
    <row r="217" spans="1:7">
      <c r="A217" s="140" t="s">
        <v>4945</v>
      </c>
      <c r="B217" s="144" t="s">
        <v>2744</v>
      </c>
      <c r="C217" s="141">
        <v>3</v>
      </c>
      <c r="D217" s="145">
        <v>48601506</v>
      </c>
      <c r="E217" s="145">
        <v>48632593</v>
      </c>
      <c r="F217" s="141">
        <v>45</v>
      </c>
      <c r="G217" s="142">
        <v>5.0000000000000003E-10</v>
      </c>
    </row>
    <row r="218" spans="1:7">
      <c r="A218" s="140" t="s">
        <v>7567</v>
      </c>
      <c r="B218" s="144" t="s">
        <v>2752</v>
      </c>
      <c r="C218" s="141">
        <v>3</v>
      </c>
      <c r="D218" s="145">
        <v>48894356</v>
      </c>
      <c r="E218" s="145">
        <v>48936426</v>
      </c>
      <c r="F218" s="141">
        <v>53</v>
      </c>
      <c r="G218" s="142">
        <v>5.0000000000000003E-10</v>
      </c>
    </row>
    <row r="219" spans="1:7">
      <c r="A219" s="140" t="s">
        <v>4963</v>
      </c>
      <c r="B219" s="144" t="s">
        <v>2760</v>
      </c>
      <c r="C219" s="141">
        <v>3</v>
      </c>
      <c r="D219" s="145">
        <v>49067140</v>
      </c>
      <c r="E219" s="145">
        <v>49131504</v>
      </c>
      <c r="F219" s="141">
        <v>99</v>
      </c>
      <c r="G219" s="142">
        <v>5.0000000000000003E-10</v>
      </c>
    </row>
    <row r="220" spans="1:7">
      <c r="A220" s="140" t="s">
        <v>4971</v>
      </c>
      <c r="B220" s="144" t="s">
        <v>2767</v>
      </c>
      <c r="C220" s="141">
        <v>3</v>
      </c>
      <c r="D220" s="145">
        <v>49235861</v>
      </c>
      <c r="E220" s="145">
        <v>49295636</v>
      </c>
      <c r="F220" s="141">
        <v>102</v>
      </c>
      <c r="G220" s="142">
        <v>5.0000000000000003E-10</v>
      </c>
    </row>
    <row r="221" spans="1:7">
      <c r="A221" s="140" t="s">
        <v>4977</v>
      </c>
      <c r="B221" s="144" t="s">
        <v>2770</v>
      </c>
      <c r="C221" s="141">
        <v>3</v>
      </c>
      <c r="D221" s="145">
        <v>49314577</v>
      </c>
      <c r="E221" s="145">
        <v>49377536</v>
      </c>
      <c r="F221" s="141">
        <v>101</v>
      </c>
      <c r="G221" s="142">
        <v>5.0000000000000003E-10</v>
      </c>
    </row>
    <row r="222" spans="1:7">
      <c r="A222" s="140" t="s">
        <v>4981</v>
      </c>
      <c r="B222" s="144" t="s">
        <v>2772</v>
      </c>
      <c r="C222" s="141">
        <v>3</v>
      </c>
      <c r="D222" s="145">
        <v>49396569</v>
      </c>
      <c r="E222" s="145">
        <v>49449526</v>
      </c>
      <c r="F222" s="141">
        <v>118</v>
      </c>
      <c r="G222" s="142">
        <v>5.0000000000000003E-10</v>
      </c>
    </row>
    <row r="223" spans="1:7">
      <c r="A223" s="140" t="s">
        <v>5006</v>
      </c>
      <c r="B223" s="144" t="s">
        <v>2788</v>
      </c>
      <c r="C223" s="141">
        <v>3</v>
      </c>
      <c r="D223" s="145">
        <v>49895414</v>
      </c>
      <c r="E223" s="145">
        <v>49907655</v>
      </c>
      <c r="F223" s="141">
        <v>23</v>
      </c>
      <c r="G223" s="142">
        <v>5.0000000000000003E-10</v>
      </c>
    </row>
    <row r="224" spans="1:7">
      <c r="A224" s="140" t="s">
        <v>5012</v>
      </c>
      <c r="B224" s="144" t="s">
        <v>2791</v>
      </c>
      <c r="C224" s="141">
        <v>3</v>
      </c>
      <c r="D224" s="145">
        <v>49946302</v>
      </c>
      <c r="E224" s="145">
        <v>49967445</v>
      </c>
      <c r="F224" s="141">
        <v>34</v>
      </c>
      <c r="G224" s="142">
        <v>5.0000000000000003E-10</v>
      </c>
    </row>
    <row r="225" spans="1:7">
      <c r="A225" s="140" t="s">
        <v>5016</v>
      </c>
      <c r="B225" s="144" t="s">
        <v>2793</v>
      </c>
      <c r="C225" s="141">
        <v>3</v>
      </c>
      <c r="D225" s="145">
        <v>50126341</v>
      </c>
      <c r="E225" s="145">
        <v>50156397</v>
      </c>
      <c r="F225" s="141">
        <v>40</v>
      </c>
      <c r="G225" s="142">
        <v>5.0000000000000003E-10</v>
      </c>
    </row>
    <row r="226" spans="1:7">
      <c r="A226" s="140" t="s">
        <v>5018</v>
      </c>
      <c r="B226" s="144" t="s">
        <v>2794</v>
      </c>
      <c r="C226" s="141">
        <v>3</v>
      </c>
      <c r="D226" s="145">
        <v>50192562</v>
      </c>
      <c r="E226" s="145">
        <v>50226508</v>
      </c>
      <c r="F226" s="141">
        <v>86</v>
      </c>
      <c r="G226" s="142">
        <v>5.0000000000000003E-10</v>
      </c>
    </row>
    <row r="227" spans="1:7">
      <c r="A227" s="140" t="s">
        <v>5019</v>
      </c>
      <c r="B227" s="144" t="s">
        <v>2795</v>
      </c>
      <c r="C227" s="141">
        <v>3</v>
      </c>
      <c r="D227" s="145">
        <v>50229043</v>
      </c>
      <c r="E227" s="145">
        <v>50235129</v>
      </c>
      <c r="F227" s="141">
        <v>5</v>
      </c>
      <c r="G227" s="142">
        <v>5.0000000000000003E-10</v>
      </c>
    </row>
    <row r="228" spans="1:7">
      <c r="A228" s="140" t="s">
        <v>5078</v>
      </c>
      <c r="B228" s="144" t="s">
        <v>2965</v>
      </c>
      <c r="C228" s="141">
        <v>5</v>
      </c>
      <c r="D228" s="145">
        <v>59892739</v>
      </c>
      <c r="E228" s="145">
        <v>59995993</v>
      </c>
      <c r="F228" s="141">
        <v>219</v>
      </c>
      <c r="G228" s="142">
        <v>5.0000000000000003E-10</v>
      </c>
    </row>
    <row r="229" spans="1:7">
      <c r="A229" s="140" t="s">
        <v>5082</v>
      </c>
      <c r="B229" s="144" t="s">
        <v>2967</v>
      </c>
      <c r="C229" s="141">
        <v>5</v>
      </c>
      <c r="D229" s="145">
        <v>60169659</v>
      </c>
      <c r="E229" s="145">
        <v>60240905</v>
      </c>
      <c r="F229" s="141">
        <v>197</v>
      </c>
      <c r="G229" s="142">
        <v>5.0000000000000003E-10</v>
      </c>
    </row>
    <row r="230" spans="1:7">
      <c r="A230" s="140" t="s">
        <v>5086</v>
      </c>
      <c r="B230" s="144" t="s">
        <v>2970</v>
      </c>
      <c r="C230" s="141">
        <v>5</v>
      </c>
      <c r="D230" s="145">
        <v>60453536</v>
      </c>
      <c r="E230" s="145">
        <v>60458302</v>
      </c>
      <c r="F230" s="141">
        <v>7</v>
      </c>
      <c r="G230" s="142">
        <v>5.0000000000000003E-10</v>
      </c>
    </row>
    <row r="231" spans="1:7">
      <c r="A231" s="140" t="s">
        <v>5230</v>
      </c>
      <c r="B231" s="144" t="s">
        <v>3320</v>
      </c>
      <c r="C231" s="141">
        <v>7</v>
      </c>
      <c r="D231" s="145">
        <v>99971068</v>
      </c>
      <c r="E231" s="145">
        <v>99997722</v>
      </c>
      <c r="F231" s="141">
        <v>55</v>
      </c>
      <c r="G231" s="142">
        <v>5.0000000000000003E-10</v>
      </c>
    </row>
    <row r="232" spans="1:7">
      <c r="A232" s="140" t="s">
        <v>5304</v>
      </c>
      <c r="B232" s="144" t="s">
        <v>3601</v>
      </c>
      <c r="C232" s="141">
        <v>10</v>
      </c>
      <c r="D232" s="145">
        <v>103541082</v>
      </c>
      <c r="E232" s="145">
        <v>103543170</v>
      </c>
      <c r="F232" s="141">
        <v>3</v>
      </c>
      <c r="G232" s="142">
        <v>5.0000000000000003E-10</v>
      </c>
    </row>
    <row r="233" spans="1:7">
      <c r="A233" s="140" t="s">
        <v>5314</v>
      </c>
      <c r="B233" s="144" t="s">
        <v>3612</v>
      </c>
      <c r="C233" s="141">
        <v>10</v>
      </c>
      <c r="D233" s="145">
        <v>104005255</v>
      </c>
      <c r="E233" s="145">
        <v>104142656</v>
      </c>
      <c r="F233" s="141">
        <v>262</v>
      </c>
      <c r="G233" s="142">
        <v>5.0000000000000003E-10</v>
      </c>
    </row>
    <row r="234" spans="1:7">
      <c r="A234" s="140" t="s">
        <v>7568</v>
      </c>
      <c r="B234" s="144" t="s">
        <v>3725</v>
      </c>
      <c r="C234" s="141">
        <v>11</v>
      </c>
      <c r="D234" s="145">
        <v>95523625</v>
      </c>
      <c r="E234" s="145">
        <v>95565857</v>
      </c>
      <c r="F234" s="141">
        <v>174</v>
      </c>
      <c r="G234" s="142">
        <v>5.0000000000000003E-10</v>
      </c>
    </row>
    <row r="235" spans="1:7">
      <c r="A235" s="140" t="s">
        <v>5367</v>
      </c>
      <c r="B235" s="144" t="s">
        <v>3803</v>
      </c>
      <c r="C235" s="141">
        <v>12</v>
      </c>
      <c r="D235" s="145">
        <v>49388933</v>
      </c>
      <c r="E235" s="145">
        <v>49393088</v>
      </c>
      <c r="F235" s="141">
        <v>6</v>
      </c>
      <c r="G235" s="142">
        <v>5.0000000000000003E-10</v>
      </c>
    </row>
    <row r="236" spans="1:7">
      <c r="A236" s="140" t="s">
        <v>7569</v>
      </c>
      <c r="B236" s="144" t="s">
        <v>3821</v>
      </c>
      <c r="C236" s="141">
        <v>12</v>
      </c>
      <c r="D236" s="145">
        <v>54624730</v>
      </c>
      <c r="E236" s="145">
        <v>54673915</v>
      </c>
      <c r="F236" s="141">
        <v>78</v>
      </c>
      <c r="G236" s="142">
        <v>5.0000000000000003E-10</v>
      </c>
    </row>
    <row r="237" spans="1:7">
      <c r="A237" s="140" t="s">
        <v>5377</v>
      </c>
      <c r="B237" s="144" t="s">
        <v>3842</v>
      </c>
      <c r="C237" s="141">
        <v>12</v>
      </c>
      <c r="D237" s="145">
        <v>56367697</v>
      </c>
      <c r="E237" s="145">
        <v>56390467</v>
      </c>
      <c r="F237" s="141">
        <v>67</v>
      </c>
      <c r="G237" s="142">
        <v>5.0000000000000003E-10</v>
      </c>
    </row>
    <row r="238" spans="1:7">
      <c r="A238" s="140" t="s">
        <v>5383</v>
      </c>
      <c r="B238" s="144" t="s">
        <v>3846</v>
      </c>
      <c r="C238" s="141">
        <v>12</v>
      </c>
      <c r="D238" s="145">
        <v>56473809</v>
      </c>
      <c r="E238" s="145">
        <v>56497291</v>
      </c>
      <c r="F238" s="141">
        <v>45</v>
      </c>
      <c r="G238" s="142">
        <v>5.0000000000000003E-10</v>
      </c>
    </row>
    <row r="239" spans="1:7">
      <c r="A239" s="140" t="s">
        <v>5387</v>
      </c>
      <c r="B239" s="144" t="s">
        <v>3947</v>
      </c>
      <c r="C239" s="141">
        <v>12</v>
      </c>
      <c r="D239" s="145">
        <v>123464607</v>
      </c>
      <c r="E239" s="145">
        <v>123467460</v>
      </c>
      <c r="F239" s="141">
        <v>2</v>
      </c>
      <c r="G239" s="142">
        <v>5.0000000000000003E-10</v>
      </c>
    </row>
    <row r="240" spans="1:7">
      <c r="A240" s="140" t="s">
        <v>5393</v>
      </c>
      <c r="B240" s="144" t="s">
        <v>3950</v>
      </c>
      <c r="C240" s="141">
        <v>12</v>
      </c>
      <c r="D240" s="145">
        <v>123717844</v>
      </c>
      <c r="E240" s="145">
        <v>123742651</v>
      </c>
      <c r="F240" s="141">
        <v>81</v>
      </c>
      <c r="G240" s="142">
        <v>5.0000000000000003E-10</v>
      </c>
    </row>
    <row r="241" spans="1:7">
      <c r="A241" s="140" t="s">
        <v>5399</v>
      </c>
      <c r="B241" s="144" t="s">
        <v>3954</v>
      </c>
      <c r="C241" s="141">
        <v>12</v>
      </c>
      <c r="D241" s="145">
        <v>123899936</v>
      </c>
      <c r="E241" s="145">
        <v>123921264</v>
      </c>
      <c r="F241" s="141">
        <v>66</v>
      </c>
      <c r="G241" s="142">
        <v>5.0000000000000003E-10</v>
      </c>
    </row>
    <row r="242" spans="1:7">
      <c r="A242" s="140" t="s">
        <v>5472</v>
      </c>
      <c r="B242" s="144" t="s">
        <v>4124</v>
      </c>
      <c r="C242" s="141">
        <v>16</v>
      </c>
      <c r="D242" s="145">
        <v>28616908</v>
      </c>
      <c r="E242" s="145">
        <v>28634907</v>
      </c>
      <c r="F242" s="141">
        <v>70</v>
      </c>
      <c r="G242" s="142">
        <v>5.0000000000000003E-10</v>
      </c>
    </row>
    <row r="243" spans="1:7">
      <c r="A243" s="140" t="s">
        <v>5541</v>
      </c>
      <c r="B243" s="144" t="s">
        <v>4436</v>
      </c>
      <c r="C243" s="141">
        <v>17</v>
      </c>
      <c r="D243" s="145">
        <v>44107282</v>
      </c>
      <c r="E243" s="145">
        <v>44302740</v>
      </c>
      <c r="F243" s="141">
        <v>187</v>
      </c>
      <c r="G243" s="142">
        <v>5.0000000000000003E-10</v>
      </c>
    </row>
    <row r="244" spans="1:7">
      <c r="A244" s="140" t="s">
        <v>7570</v>
      </c>
      <c r="B244" s="144" t="s">
        <v>7571</v>
      </c>
      <c r="C244" s="141">
        <v>18</v>
      </c>
      <c r="D244" s="145">
        <v>21083434</v>
      </c>
      <c r="E244" s="145">
        <v>21113311</v>
      </c>
      <c r="F244" s="141">
        <v>70</v>
      </c>
      <c r="G244" s="142">
        <v>5.0000000000000003E-10</v>
      </c>
    </row>
    <row r="245" spans="1:7">
      <c r="A245" s="140" t="s">
        <v>7572</v>
      </c>
      <c r="B245" s="144" t="s">
        <v>7573</v>
      </c>
      <c r="C245" s="141">
        <v>18</v>
      </c>
      <c r="D245" s="145">
        <v>21086148</v>
      </c>
      <c r="E245" s="145">
        <v>21166581</v>
      </c>
      <c r="F245" s="141">
        <v>206</v>
      </c>
      <c r="G245" s="142">
        <v>5.0000000000000003E-10</v>
      </c>
    </row>
    <row r="246" spans="1:7">
      <c r="A246" s="140" t="s">
        <v>7574</v>
      </c>
      <c r="B246" s="144" t="s">
        <v>4639</v>
      </c>
      <c r="C246" s="141">
        <v>19</v>
      </c>
      <c r="D246" s="145">
        <v>13106584</v>
      </c>
      <c r="E246" s="145">
        <v>13209610</v>
      </c>
      <c r="F246" s="141">
        <v>223</v>
      </c>
      <c r="G246" s="142">
        <v>5.0000000000000003E-10</v>
      </c>
    </row>
    <row r="247" spans="1:7">
      <c r="A247" s="140" t="s">
        <v>7575</v>
      </c>
      <c r="B247" s="144" t="s">
        <v>7576</v>
      </c>
      <c r="C247" s="141">
        <v>22</v>
      </c>
      <c r="D247" s="145">
        <v>29999545</v>
      </c>
      <c r="E247" s="145">
        <v>30094589</v>
      </c>
      <c r="F247" s="141">
        <v>248</v>
      </c>
      <c r="G247" s="142">
        <v>5.0000000000000003E-10</v>
      </c>
    </row>
    <row r="248" spans="1:7">
      <c r="A248" s="140" t="s">
        <v>7577</v>
      </c>
      <c r="B248" s="144" t="s">
        <v>7578</v>
      </c>
      <c r="C248" s="141">
        <v>7</v>
      </c>
      <c r="D248" s="145">
        <v>24737974</v>
      </c>
      <c r="E248" s="145">
        <v>24797639</v>
      </c>
      <c r="F248" s="141">
        <v>279</v>
      </c>
      <c r="G248" s="142">
        <v>5.08E-10</v>
      </c>
    </row>
    <row r="249" spans="1:7">
      <c r="A249" s="140" t="s">
        <v>7579</v>
      </c>
      <c r="B249" s="144" t="s">
        <v>7580</v>
      </c>
      <c r="C249" s="141">
        <v>8</v>
      </c>
      <c r="D249" s="145">
        <v>145691432</v>
      </c>
      <c r="E249" s="145">
        <v>145699499</v>
      </c>
      <c r="F249" s="141">
        <v>12</v>
      </c>
      <c r="G249" s="142">
        <v>5.5800000000000004E-10</v>
      </c>
    </row>
    <row r="250" spans="1:7">
      <c r="A250" s="140" t="s">
        <v>5412</v>
      </c>
      <c r="B250" s="144" t="s">
        <v>3989</v>
      </c>
      <c r="C250" s="141">
        <v>13</v>
      </c>
      <c r="D250" s="145">
        <v>99102455</v>
      </c>
      <c r="E250" s="145">
        <v>99229396</v>
      </c>
      <c r="F250" s="141">
        <v>453</v>
      </c>
      <c r="G250" s="142">
        <v>6.4299999999999995E-10</v>
      </c>
    </row>
    <row r="251" spans="1:7">
      <c r="A251" s="140" t="s">
        <v>7581</v>
      </c>
      <c r="B251" s="144" t="s">
        <v>7582</v>
      </c>
      <c r="C251" s="141">
        <v>8</v>
      </c>
      <c r="D251" s="145">
        <v>42396298</v>
      </c>
      <c r="E251" s="145">
        <v>42408140</v>
      </c>
      <c r="F251" s="141">
        <v>40</v>
      </c>
      <c r="G251" s="142">
        <v>6.6399999999999998E-10</v>
      </c>
    </row>
    <row r="252" spans="1:7">
      <c r="A252" s="140" t="s">
        <v>5232</v>
      </c>
      <c r="B252" s="144" t="s">
        <v>3321</v>
      </c>
      <c r="C252" s="141">
        <v>7</v>
      </c>
      <c r="D252" s="145">
        <v>99998449</v>
      </c>
      <c r="E252" s="145">
        <v>100027037</v>
      </c>
      <c r="F252" s="141">
        <v>53</v>
      </c>
      <c r="G252" s="142">
        <v>6.7800000000000004E-10</v>
      </c>
    </row>
    <row r="253" spans="1:7">
      <c r="A253" s="140" t="s">
        <v>7583</v>
      </c>
      <c r="B253" s="144" t="s">
        <v>7584</v>
      </c>
      <c r="C253" s="141">
        <v>6</v>
      </c>
      <c r="D253" s="145">
        <v>144606434</v>
      </c>
      <c r="E253" s="145">
        <v>145174170</v>
      </c>
      <c r="F253" s="141">
        <v>1709</v>
      </c>
      <c r="G253" s="142">
        <v>7.0199999999999995E-10</v>
      </c>
    </row>
    <row r="254" spans="1:7">
      <c r="A254" s="140" t="s">
        <v>7585</v>
      </c>
      <c r="B254" s="144" t="s">
        <v>7586</v>
      </c>
      <c r="C254" s="141">
        <v>8</v>
      </c>
      <c r="D254" s="145">
        <v>145736667</v>
      </c>
      <c r="E254" s="145">
        <v>145743210</v>
      </c>
      <c r="F254" s="141">
        <v>27</v>
      </c>
      <c r="G254" s="142">
        <v>7.18E-10</v>
      </c>
    </row>
    <row r="255" spans="1:7">
      <c r="A255" s="140" t="s">
        <v>7587</v>
      </c>
      <c r="B255" s="144" t="s">
        <v>7588</v>
      </c>
      <c r="C255" s="141">
        <v>2</v>
      </c>
      <c r="D255" s="145">
        <v>228844670</v>
      </c>
      <c r="E255" s="145">
        <v>229046836</v>
      </c>
      <c r="F255" s="141">
        <v>821</v>
      </c>
      <c r="G255" s="142">
        <v>7.5999999999999996E-10</v>
      </c>
    </row>
    <row r="256" spans="1:7">
      <c r="A256" s="140" t="s">
        <v>7589</v>
      </c>
      <c r="B256" s="144" t="s">
        <v>2842</v>
      </c>
      <c r="C256" s="141">
        <v>3</v>
      </c>
      <c r="D256" s="145">
        <v>123813558</v>
      </c>
      <c r="E256" s="145">
        <v>124440036</v>
      </c>
      <c r="F256" s="141">
        <v>2513</v>
      </c>
      <c r="G256" s="142">
        <v>7.7000000000000003E-10</v>
      </c>
    </row>
    <row r="257" spans="1:7">
      <c r="A257" s="140" t="s">
        <v>4825</v>
      </c>
      <c r="B257" s="144" t="s">
        <v>2376</v>
      </c>
      <c r="C257" s="141">
        <v>1</v>
      </c>
      <c r="D257" s="145">
        <v>43766566</v>
      </c>
      <c r="E257" s="145">
        <v>43788781</v>
      </c>
      <c r="F257" s="141">
        <v>36</v>
      </c>
      <c r="G257" s="142">
        <v>9.1900000000000003E-10</v>
      </c>
    </row>
    <row r="258" spans="1:7">
      <c r="A258" s="140" t="s">
        <v>5199</v>
      </c>
      <c r="B258" s="144" t="s">
        <v>5200</v>
      </c>
      <c r="C258" s="141">
        <v>7</v>
      </c>
      <c r="D258" s="145">
        <v>3341080</v>
      </c>
      <c r="E258" s="145">
        <v>4308632</v>
      </c>
      <c r="F258" s="141">
        <v>5472</v>
      </c>
      <c r="G258" s="142">
        <v>9.27E-10</v>
      </c>
    </row>
    <row r="259" spans="1:7">
      <c r="A259" s="140" t="s">
        <v>7590</v>
      </c>
      <c r="B259" s="144" t="s">
        <v>4227</v>
      </c>
      <c r="C259" s="141">
        <v>16</v>
      </c>
      <c r="D259" s="145">
        <v>51169886</v>
      </c>
      <c r="E259" s="145">
        <v>51185183</v>
      </c>
      <c r="F259" s="141">
        <v>26</v>
      </c>
      <c r="G259" s="142">
        <v>1.0000000000000001E-9</v>
      </c>
    </row>
    <row r="260" spans="1:7">
      <c r="A260" s="140" t="s">
        <v>7591</v>
      </c>
      <c r="B260" s="144" t="s">
        <v>7592</v>
      </c>
      <c r="C260" s="141">
        <v>7</v>
      </c>
      <c r="D260" s="145">
        <v>128379346</v>
      </c>
      <c r="E260" s="145">
        <v>128413477</v>
      </c>
      <c r="F260" s="141">
        <v>107</v>
      </c>
      <c r="G260" s="142">
        <v>1.0600000000000001E-9</v>
      </c>
    </row>
    <row r="261" spans="1:7">
      <c r="A261" s="140" t="s">
        <v>5492</v>
      </c>
      <c r="B261" s="144" t="s">
        <v>4137</v>
      </c>
      <c r="C261" s="141">
        <v>16</v>
      </c>
      <c r="D261" s="145">
        <v>28996147</v>
      </c>
      <c r="E261" s="145">
        <v>29002104</v>
      </c>
      <c r="F261" s="141">
        <v>11</v>
      </c>
      <c r="G261" s="142">
        <v>1.09E-9</v>
      </c>
    </row>
    <row r="262" spans="1:7">
      <c r="A262" s="140" t="s">
        <v>7593</v>
      </c>
      <c r="B262" s="144" t="s">
        <v>7594</v>
      </c>
      <c r="C262" s="141">
        <v>4</v>
      </c>
      <c r="D262" s="145">
        <v>147628179</v>
      </c>
      <c r="E262" s="145">
        <v>147867034</v>
      </c>
      <c r="F262" s="141">
        <v>795</v>
      </c>
      <c r="G262" s="142">
        <v>1.14E-9</v>
      </c>
    </row>
    <row r="263" spans="1:7">
      <c r="A263" s="140" t="s">
        <v>7595</v>
      </c>
      <c r="B263" s="144" t="s">
        <v>7596</v>
      </c>
      <c r="C263" s="141">
        <v>1</v>
      </c>
      <c r="D263" s="145">
        <v>41827328</v>
      </c>
      <c r="E263" s="145">
        <v>41849263</v>
      </c>
      <c r="F263" s="141">
        <v>68</v>
      </c>
      <c r="G263" s="142">
        <v>1.1599999999999999E-9</v>
      </c>
    </row>
    <row r="264" spans="1:7">
      <c r="A264" s="140" t="s">
        <v>7597</v>
      </c>
      <c r="B264" s="144" t="s">
        <v>7598</v>
      </c>
      <c r="C264" s="141">
        <v>1</v>
      </c>
      <c r="D264" s="145">
        <v>109834987</v>
      </c>
      <c r="E264" s="145">
        <v>109849663</v>
      </c>
      <c r="F264" s="141">
        <v>54</v>
      </c>
      <c r="G264" s="142">
        <v>1.1800000000000001E-9</v>
      </c>
    </row>
    <row r="265" spans="1:7">
      <c r="A265" s="140" t="s">
        <v>4919</v>
      </c>
      <c r="B265" s="144" t="s">
        <v>2676</v>
      </c>
      <c r="C265" s="141">
        <v>2</v>
      </c>
      <c r="D265" s="145">
        <v>233562015</v>
      </c>
      <c r="E265" s="145">
        <v>233725287</v>
      </c>
      <c r="F265" s="141">
        <v>492</v>
      </c>
      <c r="G265" s="142">
        <v>1.19E-9</v>
      </c>
    </row>
    <row r="266" spans="1:7">
      <c r="A266" s="140" t="s">
        <v>5143</v>
      </c>
      <c r="B266" s="144" t="s">
        <v>5144</v>
      </c>
      <c r="C266" s="141">
        <v>6</v>
      </c>
      <c r="D266" s="145">
        <v>16299343</v>
      </c>
      <c r="E266" s="145">
        <v>16761721</v>
      </c>
      <c r="F266" s="141">
        <v>1868</v>
      </c>
      <c r="G266" s="142">
        <v>1.2199999999999999E-9</v>
      </c>
    </row>
    <row r="267" spans="1:7">
      <c r="A267" s="140" t="s">
        <v>5234</v>
      </c>
      <c r="B267" s="144" t="s">
        <v>3322</v>
      </c>
      <c r="C267" s="141">
        <v>7</v>
      </c>
      <c r="D267" s="145">
        <v>100026321</v>
      </c>
      <c r="E267" s="145">
        <v>100031749</v>
      </c>
      <c r="F267" s="141">
        <v>11</v>
      </c>
      <c r="G267" s="142">
        <v>1.2199999999999999E-9</v>
      </c>
    </row>
    <row r="268" spans="1:7">
      <c r="A268" s="140" t="s">
        <v>7599</v>
      </c>
      <c r="B268" s="144" t="s">
        <v>7600</v>
      </c>
      <c r="C268" s="141">
        <v>2</v>
      </c>
      <c r="D268" s="145">
        <v>124782864</v>
      </c>
      <c r="E268" s="145">
        <v>125672954</v>
      </c>
      <c r="F268" s="141">
        <v>3317</v>
      </c>
      <c r="G268" s="142">
        <v>1.2199999999999999E-9</v>
      </c>
    </row>
    <row r="269" spans="1:7">
      <c r="A269" s="140" t="s">
        <v>7601</v>
      </c>
      <c r="B269" s="144" t="s">
        <v>7602</v>
      </c>
      <c r="C269" s="141">
        <v>17</v>
      </c>
      <c r="D269" s="145">
        <v>17584787</v>
      </c>
      <c r="E269" s="145">
        <v>17714767</v>
      </c>
      <c r="F269" s="141">
        <v>294</v>
      </c>
      <c r="G269" s="142">
        <v>1.2400000000000001E-9</v>
      </c>
    </row>
    <row r="270" spans="1:7">
      <c r="A270" s="140" t="s">
        <v>7603</v>
      </c>
      <c r="B270" s="144" t="s">
        <v>3359</v>
      </c>
      <c r="C270" s="141">
        <v>7</v>
      </c>
      <c r="D270" s="145">
        <v>103969104</v>
      </c>
      <c r="E270" s="145">
        <v>104549005</v>
      </c>
      <c r="F270" s="141">
        <v>2150</v>
      </c>
      <c r="G270" s="142">
        <v>1.2900000000000001E-9</v>
      </c>
    </row>
    <row r="271" spans="1:7">
      <c r="A271" s="140" t="s">
        <v>7604</v>
      </c>
      <c r="B271" s="144" t="s">
        <v>2387</v>
      </c>
      <c r="C271" s="141">
        <v>1</v>
      </c>
      <c r="D271" s="145">
        <v>44412478</v>
      </c>
      <c r="E271" s="145">
        <v>44433694</v>
      </c>
      <c r="F271" s="141">
        <v>37</v>
      </c>
      <c r="G271" s="142">
        <v>1.33E-9</v>
      </c>
    </row>
    <row r="272" spans="1:7">
      <c r="A272" s="140" t="s">
        <v>7605</v>
      </c>
      <c r="B272" s="144" t="s">
        <v>7606</v>
      </c>
      <c r="C272" s="141">
        <v>8</v>
      </c>
      <c r="D272" s="145">
        <v>145699115</v>
      </c>
      <c r="E272" s="145">
        <v>145701718</v>
      </c>
      <c r="F272" s="141">
        <v>5</v>
      </c>
      <c r="G272" s="142">
        <v>1.3999999999999999E-9</v>
      </c>
    </row>
    <row r="273" spans="1:7">
      <c r="A273" s="140" t="s">
        <v>7607</v>
      </c>
      <c r="B273" s="144" t="s">
        <v>7608</v>
      </c>
      <c r="C273" s="141">
        <v>17</v>
      </c>
      <c r="D273" s="145">
        <v>46985731</v>
      </c>
      <c r="E273" s="145">
        <v>47006422</v>
      </c>
      <c r="F273" s="141">
        <v>68</v>
      </c>
      <c r="G273" s="142">
        <v>1.3999999999999999E-9</v>
      </c>
    </row>
    <row r="274" spans="1:7">
      <c r="A274" s="140" t="s">
        <v>5340</v>
      </c>
      <c r="B274" s="144" t="s">
        <v>5341</v>
      </c>
      <c r="C274" s="141">
        <v>11</v>
      </c>
      <c r="D274" s="145">
        <v>57435223</v>
      </c>
      <c r="E274" s="145">
        <v>57468659</v>
      </c>
      <c r="F274" s="141">
        <v>68</v>
      </c>
      <c r="G274" s="142">
        <v>1.4599999999999999E-9</v>
      </c>
    </row>
    <row r="275" spans="1:7">
      <c r="A275" s="140" t="s">
        <v>7609</v>
      </c>
      <c r="B275" s="144" t="s">
        <v>7610</v>
      </c>
      <c r="C275" s="141">
        <v>8</v>
      </c>
      <c r="D275" s="145">
        <v>145747761</v>
      </c>
      <c r="E275" s="145">
        <v>145752416</v>
      </c>
      <c r="F275" s="141">
        <v>8</v>
      </c>
      <c r="G275" s="142">
        <v>1.6000000000000001E-9</v>
      </c>
    </row>
    <row r="276" spans="1:7">
      <c r="A276" s="140" t="s">
        <v>4867</v>
      </c>
      <c r="B276" s="144" t="s">
        <v>2465</v>
      </c>
      <c r="C276" s="141">
        <v>1</v>
      </c>
      <c r="D276" s="145">
        <v>204586298</v>
      </c>
      <c r="E276" s="145">
        <v>204654597</v>
      </c>
      <c r="F276" s="141">
        <v>274</v>
      </c>
      <c r="G276" s="142">
        <v>1.6399999999999999E-9</v>
      </c>
    </row>
    <row r="277" spans="1:7">
      <c r="A277" s="140" t="s">
        <v>7611</v>
      </c>
      <c r="B277" s="144" t="s">
        <v>7612</v>
      </c>
      <c r="C277" s="141">
        <v>1</v>
      </c>
      <c r="D277" s="145">
        <v>93646038</v>
      </c>
      <c r="E277" s="145">
        <v>93744769</v>
      </c>
      <c r="F277" s="141">
        <v>313</v>
      </c>
      <c r="G277" s="142">
        <v>1.6399999999999999E-9</v>
      </c>
    </row>
    <row r="278" spans="1:7">
      <c r="A278" s="140" t="s">
        <v>4921</v>
      </c>
      <c r="B278" s="144" t="s">
        <v>2677</v>
      </c>
      <c r="C278" s="141">
        <v>2</v>
      </c>
      <c r="D278" s="145">
        <v>233630512</v>
      </c>
      <c r="E278" s="145">
        <v>233641275</v>
      </c>
      <c r="F278" s="141">
        <v>35</v>
      </c>
      <c r="G278" s="142">
        <v>1.74E-9</v>
      </c>
    </row>
    <row r="279" spans="1:7">
      <c r="A279" s="140" t="s">
        <v>7613</v>
      </c>
      <c r="B279" s="144" t="s">
        <v>7614</v>
      </c>
      <c r="C279" s="141">
        <v>2</v>
      </c>
      <c r="D279" s="145">
        <v>10908889</v>
      </c>
      <c r="E279" s="145">
        <v>10978103</v>
      </c>
      <c r="F279" s="141">
        <v>498</v>
      </c>
      <c r="G279" s="142">
        <v>1.74E-9</v>
      </c>
    </row>
    <row r="280" spans="1:7">
      <c r="A280" s="140" t="s">
        <v>7615</v>
      </c>
      <c r="B280" s="144" t="s">
        <v>7616</v>
      </c>
      <c r="C280" s="141">
        <v>6</v>
      </c>
      <c r="D280" s="145">
        <v>170104001</v>
      </c>
      <c r="E280" s="145">
        <v>170124106</v>
      </c>
      <c r="F280" s="141">
        <v>48</v>
      </c>
      <c r="G280" s="142">
        <v>1.7599999999999999E-9</v>
      </c>
    </row>
    <row r="281" spans="1:7">
      <c r="A281" s="140" t="s">
        <v>7617</v>
      </c>
      <c r="B281" s="144" t="s">
        <v>7618</v>
      </c>
      <c r="C281" s="141">
        <v>8</v>
      </c>
      <c r="D281" s="145">
        <v>143545377</v>
      </c>
      <c r="E281" s="145">
        <v>143626369</v>
      </c>
      <c r="F281" s="141">
        <v>272</v>
      </c>
      <c r="G281" s="142">
        <v>1.7599999999999999E-9</v>
      </c>
    </row>
    <row r="282" spans="1:7">
      <c r="A282" s="140" t="s">
        <v>7619</v>
      </c>
      <c r="B282" s="144" t="s">
        <v>7620</v>
      </c>
      <c r="C282" s="141">
        <v>21</v>
      </c>
      <c r="D282" s="145">
        <v>22370633</v>
      </c>
      <c r="E282" s="145">
        <v>22913892</v>
      </c>
      <c r="F282" s="141">
        <v>2423</v>
      </c>
      <c r="G282" s="142">
        <v>1.7599999999999999E-9</v>
      </c>
    </row>
    <row r="283" spans="1:7">
      <c r="A283" s="140" t="s">
        <v>7621</v>
      </c>
      <c r="B283" s="144" t="s">
        <v>7622</v>
      </c>
      <c r="C283" s="141">
        <v>4</v>
      </c>
      <c r="D283" s="145">
        <v>140586922</v>
      </c>
      <c r="E283" s="145">
        <v>140661899</v>
      </c>
      <c r="F283" s="141">
        <v>270</v>
      </c>
      <c r="G283" s="142">
        <v>1.79E-9</v>
      </c>
    </row>
    <row r="284" spans="1:7">
      <c r="A284" s="140" t="s">
        <v>7623</v>
      </c>
      <c r="B284" s="144" t="s">
        <v>2755</v>
      </c>
      <c r="C284" s="141">
        <v>3</v>
      </c>
      <c r="D284" s="145">
        <v>49027304</v>
      </c>
      <c r="E284" s="145">
        <v>49044582</v>
      </c>
      <c r="F284" s="141">
        <v>20</v>
      </c>
      <c r="G284" s="142">
        <v>1.9800000000000002E-9</v>
      </c>
    </row>
    <row r="285" spans="1:7">
      <c r="A285" s="140" t="s">
        <v>7624</v>
      </c>
      <c r="B285" s="144" t="s">
        <v>3429</v>
      </c>
      <c r="C285" s="141">
        <v>8</v>
      </c>
      <c r="D285" s="145">
        <v>30890778</v>
      </c>
      <c r="E285" s="145">
        <v>31031277</v>
      </c>
      <c r="F285" s="141">
        <v>398</v>
      </c>
      <c r="G285" s="142">
        <v>1.99E-9</v>
      </c>
    </row>
    <row r="286" spans="1:7">
      <c r="A286" s="140" t="s">
        <v>7625</v>
      </c>
      <c r="B286" s="144" t="s">
        <v>7626</v>
      </c>
      <c r="C286" s="141">
        <v>19</v>
      </c>
      <c r="D286" s="145">
        <v>9945883</v>
      </c>
      <c r="E286" s="145">
        <v>9960365</v>
      </c>
      <c r="F286" s="141">
        <v>49</v>
      </c>
      <c r="G286" s="142">
        <v>2.0799999999999998E-9</v>
      </c>
    </row>
    <row r="287" spans="1:7">
      <c r="A287" s="140" t="s">
        <v>5502</v>
      </c>
      <c r="B287" s="144" t="s">
        <v>4222</v>
      </c>
      <c r="C287" s="141">
        <v>16</v>
      </c>
      <c r="D287" s="145">
        <v>49524515</v>
      </c>
      <c r="E287" s="145">
        <v>49891830</v>
      </c>
      <c r="F287" s="141">
        <v>1378</v>
      </c>
      <c r="G287" s="142">
        <v>2.1900000000000001E-9</v>
      </c>
    </row>
    <row r="288" spans="1:7">
      <c r="A288" s="140" t="s">
        <v>7627</v>
      </c>
      <c r="B288" s="144" t="s">
        <v>7628</v>
      </c>
      <c r="C288" s="141">
        <v>17</v>
      </c>
      <c r="D288" s="145">
        <v>47007458</v>
      </c>
      <c r="E288" s="145">
        <v>47022484</v>
      </c>
      <c r="F288" s="141">
        <v>54</v>
      </c>
      <c r="G288" s="142">
        <v>2.5099999999999998E-9</v>
      </c>
    </row>
    <row r="289" spans="1:7">
      <c r="A289" s="140" t="s">
        <v>7629</v>
      </c>
      <c r="B289" s="144" t="s">
        <v>7630</v>
      </c>
      <c r="C289" s="141">
        <v>7</v>
      </c>
      <c r="D289" s="145">
        <v>135046547</v>
      </c>
      <c r="E289" s="145">
        <v>135194875</v>
      </c>
      <c r="F289" s="141">
        <v>356</v>
      </c>
      <c r="G289" s="142">
        <v>2.64E-9</v>
      </c>
    </row>
    <row r="290" spans="1:7">
      <c r="A290" s="140" t="s">
        <v>4939</v>
      </c>
      <c r="B290" s="144" t="s">
        <v>2729</v>
      </c>
      <c r="C290" s="141">
        <v>3</v>
      </c>
      <c r="D290" s="145">
        <v>47892180</v>
      </c>
      <c r="E290" s="145">
        <v>48130769</v>
      </c>
      <c r="F290" s="141">
        <v>353</v>
      </c>
      <c r="G290" s="142">
        <v>2.64E-9</v>
      </c>
    </row>
    <row r="291" spans="1:7">
      <c r="A291" s="140" t="s">
        <v>5359</v>
      </c>
      <c r="B291" s="144" t="s">
        <v>5360</v>
      </c>
      <c r="C291" s="141">
        <v>11</v>
      </c>
      <c r="D291" s="145">
        <v>132284875</v>
      </c>
      <c r="E291" s="145">
        <v>133402403</v>
      </c>
      <c r="F291" s="141">
        <v>4983</v>
      </c>
      <c r="G291" s="142">
        <v>2.6700000000000001E-9</v>
      </c>
    </row>
    <row r="292" spans="1:7">
      <c r="A292" s="140" t="s">
        <v>5457</v>
      </c>
      <c r="B292" s="144" t="s">
        <v>5458</v>
      </c>
      <c r="C292" s="141">
        <v>16</v>
      </c>
      <c r="D292" s="145">
        <v>24741028</v>
      </c>
      <c r="E292" s="145">
        <v>24837548</v>
      </c>
      <c r="F292" s="141">
        <v>282</v>
      </c>
      <c r="G292" s="142">
        <v>2.7799999999999999E-9</v>
      </c>
    </row>
    <row r="293" spans="1:7">
      <c r="A293" s="140" t="s">
        <v>7631</v>
      </c>
      <c r="B293" s="144" t="s">
        <v>7632</v>
      </c>
      <c r="C293" s="141">
        <v>4</v>
      </c>
      <c r="D293" s="145">
        <v>91048684</v>
      </c>
      <c r="E293" s="145">
        <v>92523370</v>
      </c>
      <c r="F293" s="141">
        <v>6093</v>
      </c>
      <c r="G293" s="142">
        <v>2.8499999999999999E-9</v>
      </c>
    </row>
    <row r="294" spans="1:7">
      <c r="A294" s="140" t="s">
        <v>7633</v>
      </c>
      <c r="B294" s="144" t="s">
        <v>7634</v>
      </c>
      <c r="C294" s="141">
        <v>8</v>
      </c>
      <c r="D294" s="145">
        <v>145743349</v>
      </c>
      <c r="E294" s="145">
        <v>145750562</v>
      </c>
      <c r="F294" s="141">
        <v>19</v>
      </c>
      <c r="G294" s="142">
        <v>3.1099999999999998E-9</v>
      </c>
    </row>
    <row r="295" spans="1:7">
      <c r="A295" s="140" t="s">
        <v>7635</v>
      </c>
      <c r="B295" s="144" t="s">
        <v>7636</v>
      </c>
      <c r="C295" s="141">
        <v>11</v>
      </c>
      <c r="D295" s="145">
        <v>57479995</v>
      </c>
      <c r="E295" s="145">
        <v>57508445</v>
      </c>
      <c r="F295" s="141">
        <v>42</v>
      </c>
      <c r="G295" s="142">
        <v>3.1599999999999998E-9</v>
      </c>
    </row>
    <row r="296" spans="1:7">
      <c r="A296" s="140" t="s">
        <v>7637</v>
      </c>
      <c r="B296" s="144" t="s">
        <v>7638</v>
      </c>
      <c r="C296" s="141">
        <v>16</v>
      </c>
      <c r="D296" s="145">
        <v>87362942</v>
      </c>
      <c r="E296" s="145">
        <v>87425708</v>
      </c>
      <c r="F296" s="141">
        <v>276</v>
      </c>
      <c r="G296" s="142">
        <v>3.3999999999999998E-9</v>
      </c>
    </row>
    <row r="297" spans="1:7">
      <c r="A297" s="140" t="s">
        <v>7639</v>
      </c>
      <c r="B297" s="144" t="s">
        <v>2563</v>
      </c>
      <c r="C297" s="141">
        <v>2</v>
      </c>
      <c r="D297" s="145">
        <v>101179418</v>
      </c>
      <c r="E297" s="145">
        <v>101193201</v>
      </c>
      <c r="F297" s="141">
        <v>48</v>
      </c>
      <c r="G297" s="142">
        <v>3.5100000000000001E-9</v>
      </c>
    </row>
    <row r="298" spans="1:7">
      <c r="A298" s="140" t="s">
        <v>7640</v>
      </c>
      <c r="B298" s="144" t="s">
        <v>7641</v>
      </c>
      <c r="C298" s="141">
        <v>3</v>
      </c>
      <c r="D298" s="145">
        <v>65339200</v>
      </c>
      <c r="E298" s="145">
        <v>66024511</v>
      </c>
      <c r="F298" s="141">
        <v>2893</v>
      </c>
      <c r="G298" s="142">
        <v>3.6600000000000002E-9</v>
      </c>
    </row>
    <row r="299" spans="1:7">
      <c r="A299" s="140" t="s">
        <v>7642</v>
      </c>
      <c r="B299" s="144" t="s">
        <v>7643</v>
      </c>
      <c r="C299" s="141">
        <v>2</v>
      </c>
      <c r="D299" s="145">
        <v>79740060</v>
      </c>
      <c r="E299" s="145">
        <v>80875993</v>
      </c>
      <c r="F299" s="141">
        <v>4502</v>
      </c>
      <c r="G299" s="142">
        <v>3.6699999999999999E-9</v>
      </c>
    </row>
    <row r="300" spans="1:7">
      <c r="A300" s="140" t="s">
        <v>5226</v>
      </c>
      <c r="B300" s="144" t="s">
        <v>3318</v>
      </c>
      <c r="C300" s="141">
        <v>7</v>
      </c>
      <c r="D300" s="145">
        <v>99905325</v>
      </c>
      <c r="E300" s="145">
        <v>99919819</v>
      </c>
      <c r="F300" s="141">
        <v>7</v>
      </c>
      <c r="G300" s="142">
        <v>3.7799999999999998E-9</v>
      </c>
    </row>
    <row r="301" spans="1:7">
      <c r="A301" s="140" t="s">
        <v>7644</v>
      </c>
      <c r="B301" s="144" t="s">
        <v>3096</v>
      </c>
      <c r="C301" s="141">
        <v>6</v>
      </c>
      <c r="D301" s="145">
        <v>26157419</v>
      </c>
      <c r="E301" s="145">
        <v>26171577</v>
      </c>
      <c r="F301" s="141">
        <v>39</v>
      </c>
      <c r="G301" s="142">
        <v>3.8700000000000001E-9</v>
      </c>
    </row>
    <row r="302" spans="1:7">
      <c r="A302" s="140" t="s">
        <v>5280</v>
      </c>
      <c r="B302" s="144" t="s">
        <v>3513</v>
      </c>
      <c r="C302" s="141">
        <v>9</v>
      </c>
      <c r="D302" s="145">
        <v>96338909</v>
      </c>
      <c r="E302" s="145">
        <v>96441869</v>
      </c>
      <c r="F302" s="141">
        <v>573</v>
      </c>
      <c r="G302" s="142">
        <v>3.9899999999999997E-9</v>
      </c>
    </row>
    <row r="303" spans="1:7">
      <c r="A303" s="140" t="s">
        <v>5228</v>
      </c>
      <c r="B303" s="144" t="s">
        <v>3319</v>
      </c>
      <c r="C303" s="141">
        <v>7</v>
      </c>
      <c r="D303" s="145">
        <v>99955626</v>
      </c>
      <c r="E303" s="145">
        <v>99965454</v>
      </c>
      <c r="F303" s="141">
        <v>19</v>
      </c>
      <c r="G303" s="142">
        <v>4.0899999999999997E-9</v>
      </c>
    </row>
    <row r="304" spans="1:7">
      <c r="A304" s="140" t="s">
        <v>7645</v>
      </c>
      <c r="B304" s="144" t="s">
        <v>7646</v>
      </c>
      <c r="C304" s="141">
        <v>17</v>
      </c>
      <c r="D304" s="145">
        <v>7387698</v>
      </c>
      <c r="E304" s="145">
        <v>7417935</v>
      </c>
      <c r="F304" s="141">
        <v>143</v>
      </c>
      <c r="G304" s="142">
        <v>4.1299999999999996E-9</v>
      </c>
    </row>
    <row r="305" spans="1:7">
      <c r="A305" s="140" t="s">
        <v>5020</v>
      </c>
      <c r="B305" s="144" t="s">
        <v>2801</v>
      </c>
      <c r="C305" s="141">
        <v>3</v>
      </c>
      <c r="D305" s="145">
        <v>50337320</v>
      </c>
      <c r="E305" s="145">
        <v>50349812</v>
      </c>
      <c r="F305" s="141">
        <v>23</v>
      </c>
      <c r="G305" s="142">
        <v>4.1700000000000003E-9</v>
      </c>
    </row>
    <row r="306" spans="1:7">
      <c r="A306" s="140" t="s">
        <v>5271</v>
      </c>
      <c r="B306" s="144" t="s">
        <v>5272</v>
      </c>
      <c r="C306" s="141">
        <v>8</v>
      </c>
      <c r="D306" s="145">
        <v>130851839</v>
      </c>
      <c r="E306" s="145">
        <v>131028897</v>
      </c>
      <c r="F306" s="141">
        <v>500</v>
      </c>
      <c r="G306" s="142">
        <v>4.3800000000000002E-9</v>
      </c>
    </row>
    <row r="307" spans="1:7">
      <c r="A307" s="140" t="s">
        <v>5066</v>
      </c>
      <c r="B307" s="144" t="s">
        <v>7647</v>
      </c>
      <c r="C307" s="141">
        <v>4</v>
      </c>
      <c r="D307" s="145">
        <v>152591808</v>
      </c>
      <c r="E307" s="145">
        <v>152682175</v>
      </c>
      <c r="F307" s="141">
        <v>281</v>
      </c>
      <c r="G307" s="142">
        <v>4.4400000000000004E-9</v>
      </c>
    </row>
    <row r="308" spans="1:7">
      <c r="A308" s="140" t="s">
        <v>7648</v>
      </c>
      <c r="B308" s="144" t="s">
        <v>7649</v>
      </c>
      <c r="C308" s="141">
        <v>7</v>
      </c>
      <c r="D308" s="145">
        <v>136912088</v>
      </c>
      <c r="E308" s="145">
        <v>137028606</v>
      </c>
      <c r="F308" s="141">
        <v>423</v>
      </c>
      <c r="G308" s="142">
        <v>4.5800000000000003E-9</v>
      </c>
    </row>
    <row r="309" spans="1:7">
      <c r="A309" s="140" t="s">
        <v>7650</v>
      </c>
      <c r="B309" s="144" t="s">
        <v>7651</v>
      </c>
      <c r="C309" s="141">
        <v>2</v>
      </c>
      <c r="D309" s="145">
        <v>162164786</v>
      </c>
      <c r="E309" s="145">
        <v>162268228</v>
      </c>
      <c r="F309" s="141">
        <v>232</v>
      </c>
      <c r="G309" s="142">
        <v>4.7500000000000003E-9</v>
      </c>
    </row>
    <row r="310" spans="1:7">
      <c r="A310" s="140" t="s">
        <v>4893</v>
      </c>
      <c r="B310" s="144" t="s">
        <v>2538</v>
      </c>
      <c r="C310" s="141">
        <v>2</v>
      </c>
      <c r="D310" s="145">
        <v>98703595</v>
      </c>
      <c r="E310" s="145">
        <v>98929410</v>
      </c>
      <c r="F310" s="141">
        <v>737</v>
      </c>
      <c r="G310" s="142">
        <v>5.3599999999999997E-9</v>
      </c>
    </row>
    <row r="311" spans="1:7">
      <c r="A311" s="140" t="s">
        <v>5445</v>
      </c>
      <c r="B311" s="144" t="s">
        <v>5446</v>
      </c>
      <c r="C311" s="141">
        <v>16</v>
      </c>
      <c r="D311" s="145">
        <v>734622</v>
      </c>
      <c r="E311" s="145">
        <v>740608</v>
      </c>
      <c r="F311" s="141">
        <v>17</v>
      </c>
      <c r="G311" s="142">
        <v>5.5100000000000002E-9</v>
      </c>
    </row>
    <row r="312" spans="1:7">
      <c r="A312" s="140" t="s">
        <v>7652</v>
      </c>
      <c r="B312" s="144" t="s">
        <v>7653</v>
      </c>
      <c r="C312" s="141">
        <v>6</v>
      </c>
      <c r="D312" s="145">
        <v>97372496</v>
      </c>
      <c r="E312" s="145">
        <v>97588630</v>
      </c>
      <c r="F312" s="141">
        <v>943</v>
      </c>
      <c r="G312" s="142">
        <v>5.6800000000000002E-9</v>
      </c>
    </row>
    <row r="313" spans="1:7">
      <c r="A313" s="140" t="s">
        <v>7654</v>
      </c>
      <c r="B313" s="144" t="s">
        <v>2522</v>
      </c>
      <c r="C313" s="141">
        <v>2</v>
      </c>
      <c r="D313" s="145">
        <v>65534580</v>
      </c>
      <c r="E313" s="145">
        <v>65659733</v>
      </c>
      <c r="F313" s="141">
        <v>459</v>
      </c>
      <c r="G313" s="142">
        <v>5.6999999999999998E-9</v>
      </c>
    </row>
    <row r="314" spans="1:7">
      <c r="A314" s="140" t="s">
        <v>5316</v>
      </c>
      <c r="B314" s="144" t="s">
        <v>3613</v>
      </c>
      <c r="C314" s="141">
        <v>10</v>
      </c>
      <c r="D314" s="145">
        <v>104153867</v>
      </c>
      <c r="E314" s="145">
        <v>104162286</v>
      </c>
      <c r="F314" s="141">
        <v>14</v>
      </c>
      <c r="G314" s="142">
        <v>5.7399999999999996E-9</v>
      </c>
    </row>
    <row r="315" spans="1:7">
      <c r="A315" s="140" t="s">
        <v>5320</v>
      </c>
      <c r="B315" s="144" t="s">
        <v>3615</v>
      </c>
      <c r="C315" s="141">
        <v>10</v>
      </c>
      <c r="D315" s="145">
        <v>104178979</v>
      </c>
      <c r="E315" s="145">
        <v>104182894</v>
      </c>
      <c r="F315" s="141">
        <v>4</v>
      </c>
      <c r="G315" s="142">
        <v>6.3499999999999998E-9</v>
      </c>
    </row>
    <row r="316" spans="1:7">
      <c r="A316" s="140" t="s">
        <v>7655</v>
      </c>
      <c r="B316" s="144" t="s">
        <v>7656</v>
      </c>
      <c r="C316" s="141">
        <v>9</v>
      </c>
      <c r="D316" s="145">
        <v>121928907</v>
      </c>
      <c r="E316" s="145">
        <v>122131739</v>
      </c>
      <c r="F316" s="141">
        <v>600</v>
      </c>
      <c r="G316" s="142">
        <v>6.7899999999999999E-9</v>
      </c>
    </row>
    <row r="317" spans="1:7">
      <c r="A317" s="140" t="s">
        <v>7657</v>
      </c>
      <c r="B317" s="144" t="s">
        <v>7658</v>
      </c>
      <c r="C317" s="141">
        <v>17</v>
      </c>
      <c r="D317" s="145">
        <v>46970148</v>
      </c>
      <c r="E317" s="145">
        <v>46973233</v>
      </c>
      <c r="F317" s="141">
        <v>7</v>
      </c>
      <c r="G317" s="142">
        <v>7.1699999999999998E-9</v>
      </c>
    </row>
    <row r="318" spans="1:7">
      <c r="A318" s="140" t="s">
        <v>7659</v>
      </c>
      <c r="B318" s="144" t="s">
        <v>3243</v>
      </c>
      <c r="C318" s="141">
        <v>7</v>
      </c>
      <c r="D318" s="145">
        <v>2291405</v>
      </c>
      <c r="E318" s="145">
        <v>2354099</v>
      </c>
      <c r="F318" s="141">
        <v>261</v>
      </c>
      <c r="G318" s="142">
        <v>7.2799999999999997E-9</v>
      </c>
    </row>
    <row r="319" spans="1:7">
      <c r="A319" s="140" t="s">
        <v>5578</v>
      </c>
      <c r="B319" s="144" t="s">
        <v>4640</v>
      </c>
      <c r="C319" s="141">
        <v>19</v>
      </c>
      <c r="D319" s="145">
        <v>13208002</v>
      </c>
      <c r="E319" s="145">
        <v>13213974</v>
      </c>
      <c r="F319" s="141">
        <v>19</v>
      </c>
      <c r="G319" s="142">
        <v>7.54E-9</v>
      </c>
    </row>
    <row r="320" spans="1:7">
      <c r="A320" s="140" t="s">
        <v>7660</v>
      </c>
      <c r="B320" s="144" t="s">
        <v>2803</v>
      </c>
      <c r="C320" s="141">
        <v>3</v>
      </c>
      <c r="D320" s="145">
        <v>50362341</v>
      </c>
      <c r="E320" s="145">
        <v>50365668</v>
      </c>
      <c r="F320" s="141">
        <v>5</v>
      </c>
      <c r="G320" s="142">
        <v>7.8999999999999996E-9</v>
      </c>
    </row>
    <row r="321" spans="1:7">
      <c r="A321" s="140" t="s">
        <v>7661</v>
      </c>
      <c r="B321" s="144" t="s">
        <v>7662</v>
      </c>
      <c r="C321" s="141">
        <v>2</v>
      </c>
      <c r="D321" s="145">
        <v>165986659</v>
      </c>
      <c r="E321" s="145">
        <v>166248820</v>
      </c>
      <c r="F321" s="141">
        <v>886</v>
      </c>
      <c r="G321" s="142">
        <v>8.5E-9</v>
      </c>
    </row>
    <row r="322" spans="1:7">
      <c r="A322" s="140" t="s">
        <v>5617</v>
      </c>
      <c r="B322" s="144" t="s">
        <v>5618</v>
      </c>
      <c r="C322" s="141">
        <v>22</v>
      </c>
      <c r="D322" s="145">
        <v>30279149</v>
      </c>
      <c r="E322" s="145">
        <v>30426857</v>
      </c>
      <c r="F322" s="141">
        <v>457</v>
      </c>
      <c r="G322" s="142">
        <v>8.5999999999999993E-9</v>
      </c>
    </row>
    <row r="323" spans="1:7">
      <c r="A323" s="140" t="s">
        <v>7663</v>
      </c>
      <c r="B323" s="144" t="s">
        <v>7664</v>
      </c>
      <c r="C323" s="141">
        <v>18</v>
      </c>
      <c r="D323" s="145">
        <v>44497565</v>
      </c>
      <c r="E323" s="145">
        <v>44628614</v>
      </c>
      <c r="F323" s="141">
        <v>422</v>
      </c>
      <c r="G323" s="142">
        <v>9.3800000000000003E-9</v>
      </c>
    </row>
    <row r="324" spans="1:7">
      <c r="A324" s="140" t="s">
        <v>5180</v>
      </c>
      <c r="B324" s="144" t="s">
        <v>5181</v>
      </c>
      <c r="C324" s="141">
        <v>6</v>
      </c>
      <c r="D324" s="145">
        <v>33282182</v>
      </c>
      <c r="E324" s="145">
        <v>33285719</v>
      </c>
      <c r="F324" s="141">
        <v>5</v>
      </c>
      <c r="G324" s="142">
        <v>9.5499999999999995E-9</v>
      </c>
    </row>
    <row r="325" spans="1:7">
      <c r="A325" s="140" t="s">
        <v>7665</v>
      </c>
      <c r="B325" s="144" t="s">
        <v>7666</v>
      </c>
      <c r="C325" s="141">
        <v>5</v>
      </c>
      <c r="D325" s="145">
        <v>52776183</v>
      </c>
      <c r="E325" s="145">
        <v>52782964</v>
      </c>
      <c r="F325" s="141">
        <v>21</v>
      </c>
      <c r="G325" s="142">
        <v>9.8500000000000005E-9</v>
      </c>
    </row>
    <row r="326" spans="1:7">
      <c r="A326" s="140" t="s">
        <v>7667</v>
      </c>
      <c r="B326" s="144" t="s">
        <v>7668</v>
      </c>
      <c r="C326" s="141">
        <v>17</v>
      </c>
      <c r="D326" s="145">
        <v>33913918</v>
      </c>
      <c r="E326" s="145">
        <v>34053436</v>
      </c>
      <c r="F326" s="141">
        <v>554</v>
      </c>
      <c r="G326" s="142">
        <v>1.0099999999999999E-8</v>
      </c>
    </row>
    <row r="327" spans="1:7">
      <c r="A327" s="140" t="s">
        <v>7669</v>
      </c>
      <c r="B327" s="144" t="s">
        <v>7670</v>
      </c>
      <c r="C327" s="141">
        <v>1</v>
      </c>
      <c r="D327" s="145">
        <v>181452447</v>
      </c>
      <c r="E327" s="145">
        <v>181775920</v>
      </c>
      <c r="F327" s="141">
        <v>1135</v>
      </c>
      <c r="G327" s="142">
        <v>1.04E-8</v>
      </c>
    </row>
    <row r="328" spans="1:7">
      <c r="A328" s="140" t="s">
        <v>7671</v>
      </c>
      <c r="B328" s="144" t="s">
        <v>7672</v>
      </c>
      <c r="C328" s="141">
        <v>8</v>
      </c>
      <c r="D328" s="145">
        <v>87586163</v>
      </c>
      <c r="E328" s="145">
        <v>87755903</v>
      </c>
      <c r="F328" s="141">
        <v>630</v>
      </c>
      <c r="G328" s="142">
        <v>1.13E-8</v>
      </c>
    </row>
    <row r="329" spans="1:7">
      <c r="A329" s="140" t="s">
        <v>7673</v>
      </c>
      <c r="B329" s="144" t="s">
        <v>7674</v>
      </c>
      <c r="C329" s="141">
        <v>17</v>
      </c>
      <c r="D329" s="145">
        <v>47035918</v>
      </c>
      <c r="E329" s="145">
        <v>47045955</v>
      </c>
      <c r="F329" s="141">
        <v>38</v>
      </c>
      <c r="G329" s="142">
        <v>1.14E-8</v>
      </c>
    </row>
    <row r="330" spans="1:7">
      <c r="A330" s="140" t="s">
        <v>7675</v>
      </c>
      <c r="B330" s="144" t="s">
        <v>7676</v>
      </c>
      <c r="C330" s="141">
        <v>9</v>
      </c>
      <c r="D330" s="145">
        <v>72042448</v>
      </c>
      <c r="E330" s="145">
        <v>72287275</v>
      </c>
      <c r="F330" s="141">
        <v>710</v>
      </c>
      <c r="G330" s="142">
        <v>1.16E-8</v>
      </c>
    </row>
    <row r="331" spans="1:7">
      <c r="A331" s="140" t="s">
        <v>7677</v>
      </c>
      <c r="B331" s="144" t="s">
        <v>4416</v>
      </c>
      <c r="C331" s="141">
        <v>17</v>
      </c>
      <c r="D331" s="145">
        <v>42875816</v>
      </c>
      <c r="E331" s="145">
        <v>42908179</v>
      </c>
      <c r="F331" s="141">
        <v>72</v>
      </c>
      <c r="G331" s="142">
        <v>1.2E-8</v>
      </c>
    </row>
    <row r="332" spans="1:7">
      <c r="A332" s="140" t="s">
        <v>7678</v>
      </c>
      <c r="B332" s="144" t="s">
        <v>7679</v>
      </c>
      <c r="C332" s="141">
        <v>2</v>
      </c>
      <c r="D332" s="145">
        <v>172639915</v>
      </c>
      <c r="E332" s="145">
        <v>172750816</v>
      </c>
      <c r="F332" s="141">
        <v>305</v>
      </c>
      <c r="G332" s="142">
        <v>1.26E-8</v>
      </c>
    </row>
    <row r="333" spans="1:7">
      <c r="A333" s="140" t="s">
        <v>7680</v>
      </c>
      <c r="B333" s="144" t="s">
        <v>7681</v>
      </c>
      <c r="C333" s="141">
        <v>12</v>
      </c>
      <c r="D333" s="145">
        <v>67663061</v>
      </c>
      <c r="E333" s="145">
        <v>67708388</v>
      </c>
      <c r="F333" s="141">
        <v>164</v>
      </c>
      <c r="G333" s="142">
        <v>1.27E-8</v>
      </c>
    </row>
    <row r="334" spans="1:7">
      <c r="A334" s="140" t="s">
        <v>4865</v>
      </c>
      <c r="B334" s="144" t="s">
        <v>2444</v>
      </c>
      <c r="C334" s="141">
        <v>1</v>
      </c>
      <c r="D334" s="145">
        <v>201865584</v>
      </c>
      <c r="E334" s="145">
        <v>201915716</v>
      </c>
      <c r="F334" s="141">
        <v>180</v>
      </c>
      <c r="G334" s="142">
        <v>1.28E-8</v>
      </c>
    </row>
    <row r="335" spans="1:7">
      <c r="A335" s="140" t="s">
        <v>7682</v>
      </c>
      <c r="B335" s="144" t="s">
        <v>7683</v>
      </c>
      <c r="C335" s="141">
        <v>5</v>
      </c>
      <c r="D335" s="145">
        <v>113698016</v>
      </c>
      <c r="E335" s="145">
        <v>113832197</v>
      </c>
      <c r="F335" s="141">
        <v>421</v>
      </c>
      <c r="G335" s="142">
        <v>1.3000000000000001E-8</v>
      </c>
    </row>
    <row r="336" spans="1:7">
      <c r="A336" s="140" t="s">
        <v>7684</v>
      </c>
      <c r="B336" s="144" t="s">
        <v>7685</v>
      </c>
      <c r="C336" s="141">
        <v>3</v>
      </c>
      <c r="D336" s="145">
        <v>53850324</v>
      </c>
      <c r="E336" s="145">
        <v>53880420</v>
      </c>
      <c r="F336" s="141">
        <v>115</v>
      </c>
      <c r="G336" s="142">
        <v>1.3200000000000001E-8</v>
      </c>
    </row>
    <row r="337" spans="1:7">
      <c r="A337" s="140" t="s">
        <v>7686</v>
      </c>
      <c r="B337" s="144" t="s">
        <v>2879</v>
      </c>
      <c r="C337" s="141">
        <v>4</v>
      </c>
      <c r="D337" s="145">
        <v>2845454</v>
      </c>
      <c r="E337" s="145">
        <v>2931803</v>
      </c>
      <c r="F337" s="141">
        <v>276</v>
      </c>
      <c r="G337" s="142">
        <v>1.37E-8</v>
      </c>
    </row>
    <row r="338" spans="1:7">
      <c r="A338" s="140" t="s">
        <v>7687</v>
      </c>
      <c r="B338" s="144" t="s">
        <v>7688</v>
      </c>
      <c r="C338" s="141">
        <v>16</v>
      </c>
      <c r="D338" s="145">
        <v>71963441</v>
      </c>
      <c r="E338" s="145">
        <v>72033877</v>
      </c>
      <c r="F338" s="141">
        <v>346</v>
      </c>
      <c r="G338" s="142">
        <v>1.42E-8</v>
      </c>
    </row>
    <row r="339" spans="1:7">
      <c r="A339" s="140" t="s">
        <v>7689</v>
      </c>
      <c r="B339" s="144" t="s">
        <v>7690</v>
      </c>
      <c r="C339" s="141">
        <v>9</v>
      </c>
      <c r="D339" s="145">
        <v>111777415</v>
      </c>
      <c r="E339" s="145">
        <v>111882225</v>
      </c>
      <c r="F339" s="141">
        <v>451</v>
      </c>
      <c r="G339" s="142">
        <v>1.46E-8</v>
      </c>
    </row>
    <row r="340" spans="1:7">
      <c r="A340" s="140" t="s">
        <v>7691</v>
      </c>
      <c r="B340" s="144" t="s">
        <v>7692</v>
      </c>
      <c r="C340" s="141">
        <v>14</v>
      </c>
      <c r="D340" s="145">
        <v>69726681</v>
      </c>
      <c r="E340" s="145">
        <v>69821190</v>
      </c>
      <c r="F340" s="141">
        <v>387</v>
      </c>
      <c r="G340" s="142">
        <v>1.4999999999999999E-8</v>
      </c>
    </row>
    <row r="341" spans="1:7">
      <c r="A341" s="140" t="s">
        <v>5254</v>
      </c>
      <c r="B341" s="144" t="s">
        <v>3375</v>
      </c>
      <c r="C341" s="141">
        <v>7</v>
      </c>
      <c r="D341" s="145">
        <v>126078652</v>
      </c>
      <c r="E341" s="145">
        <v>126892428</v>
      </c>
      <c r="F341" s="141">
        <v>2742</v>
      </c>
      <c r="G341" s="142">
        <v>1.5600000000000001E-8</v>
      </c>
    </row>
    <row r="342" spans="1:7">
      <c r="A342" s="140" t="s">
        <v>7693</v>
      </c>
      <c r="B342" s="144" t="s">
        <v>7694</v>
      </c>
      <c r="C342" s="141">
        <v>11</v>
      </c>
      <c r="D342" s="145">
        <v>57520756</v>
      </c>
      <c r="E342" s="145">
        <v>57586652</v>
      </c>
      <c r="F342" s="141">
        <v>125</v>
      </c>
      <c r="G342" s="142">
        <v>1.5799999999999999E-8</v>
      </c>
    </row>
    <row r="343" spans="1:7">
      <c r="A343" s="140" t="s">
        <v>7695</v>
      </c>
      <c r="B343" s="144" t="s">
        <v>7696</v>
      </c>
      <c r="C343" s="141">
        <v>2</v>
      </c>
      <c r="D343" s="145">
        <v>166326157</v>
      </c>
      <c r="E343" s="145">
        <v>166545917</v>
      </c>
      <c r="F343" s="141">
        <v>615</v>
      </c>
      <c r="G343" s="142">
        <v>1.6099999999999999E-8</v>
      </c>
    </row>
    <row r="344" spans="1:7">
      <c r="A344" s="140" t="s">
        <v>7697</v>
      </c>
      <c r="B344" s="144" t="s">
        <v>7698</v>
      </c>
      <c r="C344" s="141">
        <v>8</v>
      </c>
      <c r="D344" s="145">
        <v>104512426</v>
      </c>
      <c r="E344" s="145">
        <v>105266656</v>
      </c>
      <c r="F344" s="141">
        <v>2925</v>
      </c>
      <c r="G344" s="142">
        <v>1.6499999999999999E-8</v>
      </c>
    </row>
    <row r="345" spans="1:7">
      <c r="A345" s="140" t="s">
        <v>7699</v>
      </c>
      <c r="B345" s="144" t="s">
        <v>7700</v>
      </c>
      <c r="C345" s="141">
        <v>8</v>
      </c>
      <c r="D345" s="145">
        <v>143751726</v>
      </c>
      <c r="E345" s="145">
        <v>143764145</v>
      </c>
      <c r="F345" s="141">
        <v>70</v>
      </c>
      <c r="G345" s="142">
        <v>1.7E-8</v>
      </c>
    </row>
    <row r="346" spans="1:7">
      <c r="A346" s="140" t="s">
        <v>5188</v>
      </c>
      <c r="B346" s="144" t="s">
        <v>3204</v>
      </c>
      <c r="C346" s="141">
        <v>6</v>
      </c>
      <c r="D346" s="145">
        <v>119134612</v>
      </c>
      <c r="E346" s="145">
        <v>119256327</v>
      </c>
      <c r="F346" s="141">
        <v>452</v>
      </c>
      <c r="G346" s="142">
        <v>1.7299999999999999E-8</v>
      </c>
    </row>
    <row r="347" spans="1:7">
      <c r="A347" s="140" t="s">
        <v>4823</v>
      </c>
      <c r="B347" s="144" t="s">
        <v>2351</v>
      </c>
      <c r="C347" s="141">
        <v>1</v>
      </c>
      <c r="D347" s="145">
        <v>29138654</v>
      </c>
      <c r="E347" s="145">
        <v>29190208</v>
      </c>
      <c r="F347" s="141">
        <v>199</v>
      </c>
      <c r="G347" s="142">
        <v>1.8299999999999998E-8</v>
      </c>
    </row>
    <row r="348" spans="1:7">
      <c r="A348" s="140" t="s">
        <v>7701</v>
      </c>
      <c r="B348" s="144" t="s">
        <v>4324</v>
      </c>
      <c r="C348" s="141">
        <v>17</v>
      </c>
      <c r="D348" s="145">
        <v>37617739</v>
      </c>
      <c r="E348" s="145">
        <v>37721398</v>
      </c>
      <c r="F348" s="141">
        <v>260</v>
      </c>
      <c r="G348" s="142">
        <v>1.85E-8</v>
      </c>
    </row>
    <row r="349" spans="1:7">
      <c r="A349" s="140" t="s">
        <v>5513</v>
      </c>
      <c r="B349" s="144" t="s">
        <v>4260</v>
      </c>
      <c r="C349" s="141">
        <v>16</v>
      </c>
      <c r="D349" s="145">
        <v>71879894</v>
      </c>
      <c r="E349" s="145">
        <v>71891236</v>
      </c>
      <c r="F349" s="141">
        <v>21</v>
      </c>
      <c r="G349" s="142">
        <v>1.8699999999999999E-8</v>
      </c>
    </row>
    <row r="350" spans="1:7">
      <c r="A350" s="140" t="s">
        <v>4916</v>
      </c>
      <c r="B350" s="144" t="s">
        <v>4917</v>
      </c>
      <c r="C350" s="141">
        <v>2</v>
      </c>
      <c r="D350" s="145">
        <v>225629807</v>
      </c>
      <c r="E350" s="145">
        <v>225907330</v>
      </c>
      <c r="F350" s="141">
        <v>933</v>
      </c>
      <c r="G350" s="142">
        <v>1.9399999999999998E-8</v>
      </c>
    </row>
    <row r="351" spans="1:7">
      <c r="A351" s="140" t="s">
        <v>7702</v>
      </c>
      <c r="B351" s="144" t="s">
        <v>7703</v>
      </c>
      <c r="C351" s="141">
        <v>7</v>
      </c>
      <c r="D351" s="145">
        <v>49977023</v>
      </c>
      <c r="E351" s="145">
        <v>50132860</v>
      </c>
      <c r="F351" s="141">
        <v>468</v>
      </c>
      <c r="G351" s="142">
        <v>1.9499999999999999E-8</v>
      </c>
    </row>
    <row r="352" spans="1:7">
      <c r="A352" s="140" t="s">
        <v>7704</v>
      </c>
      <c r="B352" s="144" t="s">
        <v>7705</v>
      </c>
      <c r="C352" s="141">
        <v>1</v>
      </c>
      <c r="D352" s="145">
        <v>110049446</v>
      </c>
      <c r="E352" s="145">
        <v>110052336</v>
      </c>
      <c r="F352" s="141">
        <v>3</v>
      </c>
      <c r="G352" s="142">
        <v>2.37E-8</v>
      </c>
    </row>
    <row r="353" spans="1:7">
      <c r="A353" s="140" t="s">
        <v>7706</v>
      </c>
      <c r="B353" s="144" t="s">
        <v>7707</v>
      </c>
      <c r="C353" s="141">
        <v>14</v>
      </c>
      <c r="D353" s="145">
        <v>74872596</v>
      </c>
      <c r="E353" s="145">
        <v>74892805</v>
      </c>
      <c r="F353" s="141">
        <v>71</v>
      </c>
      <c r="G353" s="142">
        <v>2.4299999999999999E-8</v>
      </c>
    </row>
    <row r="354" spans="1:7">
      <c r="A354" s="140" t="s">
        <v>7708</v>
      </c>
      <c r="B354" s="144" t="s">
        <v>7709</v>
      </c>
      <c r="C354" s="141">
        <v>1</v>
      </c>
      <c r="D354" s="145">
        <v>93811478</v>
      </c>
      <c r="E354" s="145">
        <v>93828149</v>
      </c>
      <c r="F354" s="141">
        <v>54</v>
      </c>
      <c r="G354" s="142">
        <v>2.4699999999999999E-8</v>
      </c>
    </row>
    <row r="355" spans="1:7">
      <c r="A355" s="140" t="s">
        <v>5322</v>
      </c>
      <c r="B355" s="144" t="s">
        <v>3616</v>
      </c>
      <c r="C355" s="141">
        <v>10</v>
      </c>
      <c r="D355" s="145">
        <v>104183002</v>
      </c>
      <c r="E355" s="145">
        <v>104192423</v>
      </c>
      <c r="F355" s="141">
        <v>15</v>
      </c>
      <c r="G355" s="142">
        <v>2.5300000000000002E-8</v>
      </c>
    </row>
    <row r="356" spans="1:7">
      <c r="A356" s="140" t="s">
        <v>7710</v>
      </c>
      <c r="B356" s="144" t="s">
        <v>3097</v>
      </c>
      <c r="C356" s="141">
        <v>6</v>
      </c>
      <c r="D356" s="145">
        <v>26184024</v>
      </c>
      <c r="E356" s="145">
        <v>26184458</v>
      </c>
      <c r="F356" s="141">
        <v>3</v>
      </c>
      <c r="G356" s="142">
        <v>2.55E-8</v>
      </c>
    </row>
    <row r="357" spans="1:7">
      <c r="A357" s="140" t="s">
        <v>5517</v>
      </c>
      <c r="B357" s="144" t="s">
        <v>4262</v>
      </c>
      <c r="C357" s="141">
        <v>16</v>
      </c>
      <c r="D357" s="145">
        <v>71893583</v>
      </c>
      <c r="E357" s="145">
        <v>71918093</v>
      </c>
      <c r="F357" s="141">
        <v>59</v>
      </c>
      <c r="G357" s="142">
        <v>2.62E-8</v>
      </c>
    </row>
    <row r="358" spans="1:7">
      <c r="A358" s="140" t="s">
        <v>7711</v>
      </c>
      <c r="B358" s="144" t="s">
        <v>3512</v>
      </c>
      <c r="C358" s="141">
        <v>9</v>
      </c>
      <c r="D358" s="145">
        <v>96214173</v>
      </c>
      <c r="E358" s="145">
        <v>96328397</v>
      </c>
      <c r="F358" s="141">
        <v>416</v>
      </c>
      <c r="G358" s="142">
        <v>2.7500000000000001E-8</v>
      </c>
    </row>
    <row r="359" spans="1:7">
      <c r="A359" s="140" t="s">
        <v>7712</v>
      </c>
      <c r="B359" s="144" t="s">
        <v>7713</v>
      </c>
      <c r="C359" s="141">
        <v>5</v>
      </c>
      <c r="D359" s="145">
        <v>26880709</v>
      </c>
      <c r="E359" s="145">
        <v>27038689</v>
      </c>
      <c r="F359" s="141">
        <v>585</v>
      </c>
      <c r="G359" s="142">
        <v>2.8299999999999999E-8</v>
      </c>
    </row>
    <row r="360" spans="1:7">
      <c r="A360" s="140" t="s">
        <v>7714</v>
      </c>
      <c r="B360" s="144" t="s">
        <v>7715</v>
      </c>
      <c r="C360" s="141">
        <v>3</v>
      </c>
      <c r="D360" s="145">
        <v>53529076</v>
      </c>
      <c r="E360" s="145">
        <v>53847179</v>
      </c>
      <c r="F360" s="141">
        <v>1072</v>
      </c>
      <c r="G360" s="142">
        <v>2.84E-8</v>
      </c>
    </row>
    <row r="361" spans="1:7">
      <c r="A361" s="140" t="s">
        <v>7716</v>
      </c>
      <c r="B361" s="144" t="s">
        <v>7717</v>
      </c>
      <c r="C361" s="141">
        <v>11</v>
      </c>
      <c r="D361" s="145">
        <v>66059373</v>
      </c>
      <c r="E361" s="145">
        <v>66064135</v>
      </c>
      <c r="F361" s="141">
        <v>10</v>
      </c>
      <c r="G361" s="142">
        <v>2.8600000000000001E-8</v>
      </c>
    </row>
    <row r="362" spans="1:7">
      <c r="A362" s="140" t="s">
        <v>4930</v>
      </c>
      <c r="B362" s="144" t="s">
        <v>2696</v>
      </c>
      <c r="C362" s="141">
        <v>2</v>
      </c>
      <c r="D362" s="145">
        <v>237103515</v>
      </c>
      <c r="E362" s="145">
        <v>237172988</v>
      </c>
      <c r="F362" s="141">
        <v>347</v>
      </c>
      <c r="G362" s="142">
        <v>2.8600000000000001E-8</v>
      </c>
    </row>
    <row r="363" spans="1:7">
      <c r="A363" s="140" t="s">
        <v>5213</v>
      </c>
      <c r="B363" s="144" t="s">
        <v>5214</v>
      </c>
      <c r="C363" s="141">
        <v>7</v>
      </c>
      <c r="D363" s="145">
        <v>69063905</v>
      </c>
      <c r="E363" s="145">
        <v>70257885</v>
      </c>
      <c r="F363" s="141">
        <v>3334</v>
      </c>
      <c r="G363" s="142">
        <v>2.8699999999999999E-8</v>
      </c>
    </row>
    <row r="364" spans="1:7">
      <c r="A364" s="140" t="s">
        <v>7718</v>
      </c>
      <c r="B364" s="144" t="s">
        <v>7719</v>
      </c>
      <c r="C364" s="141">
        <v>22</v>
      </c>
      <c r="D364" s="145">
        <v>30184597</v>
      </c>
      <c r="E364" s="145">
        <v>30234293</v>
      </c>
      <c r="F364" s="141">
        <v>170</v>
      </c>
      <c r="G364" s="142">
        <v>2.9000000000000002E-8</v>
      </c>
    </row>
    <row r="365" spans="1:7">
      <c r="A365" s="140" t="s">
        <v>7720</v>
      </c>
      <c r="B365" s="144" t="s">
        <v>7721</v>
      </c>
      <c r="C365" s="141">
        <v>7</v>
      </c>
      <c r="D365" s="145">
        <v>128412543</v>
      </c>
      <c r="E365" s="145">
        <v>128415844</v>
      </c>
      <c r="F365" s="141">
        <v>11</v>
      </c>
      <c r="G365" s="142">
        <v>2.9000000000000002E-8</v>
      </c>
    </row>
    <row r="366" spans="1:7">
      <c r="A366" s="140" t="s">
        <v>7722</v>
      </c>
      <c r="B366" s="144" t="s">
        <v>7723</v>
      </c>
      <c r="C366" s="141">
        <v>1</v>
      </c>
      <c r="D366" s="145">
        <v>8412464</v>
      </c>
      <c r="E366" s="145">
        <v>8877699</v>
      </c>
      <c r="F366" s="141">
        <v>1037</v>
      </c>
      <c r="G366" s="142">
        <v>2.9700000000000001E-8</v>
      </c>
    </row>
    <row r="367" spans="1:7">
      <c r="A367" s="140" t="s">
        <v>7724</v>
      </c>
      <c r="B367" s="144" t="s">
        <v>2391</v>
      </c>
      <c r="C367" s="141">
        <v>1</v>
      </c>
      <c r="D367" s="145">
        <v>44457280</v>
      </c>
      <c r="E367" s="145">
        <v>44462200</v>
      </c>
      <c r="F367" s="141">
        <v>11</v>
      </c>
      <c r="G367" s="142">
        <v>2.9799999999999999E-8</v>
      </c>
    </row>
    <row r="368" spans="1:7">
      <c r="A368" s="140" t="s">
        <v>7725</v>
      </c>
      <c r="B368" s="144" t="s">
        <v>3955</v>
      </c>
      <c r="C368" s="141">
        <v>12</v>
      </c>
      <c r="D368" s="145">
        <v>123942191</v>
      </c>
      <c r="E368" s="145">
        <v>123950941</v>
      </c>
      <c r="F368" s="141">
        <v>29</v>
      </c>
      <c r="G368" s="142">
        <v>3.03E-8</v>
      </c>
    </row>
    <row r="369" spans="1:7">
      <c r="A369" s="140" t="s">
        <v>4949</v>
      </c>
      <c r="B369" s="144" t="s">
        <v>2746</v>
      </c>
      <c r="C369" s="141">
        <v>3</v>
      </c>
      <c r="D369" s="145">
        <v>48658275</v>
      </c>
      <c r="E369" s="145">
        <v>48659189</v>
      </c>
      <c r="F369" s="141">
        <v>2</v>
      </c>
      <c r="G369" s="142">
        <v>3.0500000000000002E-8</v>
      </c>
    </row>
    <row r="370" spans="1:7">
      <c r="A370" s="140" t="s">
        <v>7726</v>
      </c>
      <c r="B370" s="144" t="s">
        <v>7727</v>
      </c>
      <c r="C370" s="141">
        <v>3</v>
      </c>
      <c r="D370" s="145">
        <v>59735036</v>
      </c>
      <c r="E370" s="145">
        <v>61237133</v>
      </c>
      <c r="F370" s="141">
        <v>7919</v>
      </c>
      <c r="G370" s="142">
        <v>3.1599999999999998E-8</v>
      </c>
    </row>
    <row r="371" spans="1:7">
      <c r="A371" s="140" t="s">
        <v>7728</v>
      </c>
      <c r="B371" s="144" t="s">
        <v>3122</v>
      </c>
      <c r="C371" s="141">
        <v>6</v>
      </c>
      <c r="D371" s="145">
        <v>26634611</v>
      </c>
      <c r="E371" s="145">
        <v>26659980</v>
      </c>
      <c r="F371" s="141">
        <v>91</v>
      </c>
      <c r="G371" s="142">
        <v>3.1900000000000001E-8</v>
      </c>
    </row>
    <row r="372" spans="1:7">
      <c r="A372" s="140" t="s">
        <v>4885</v>
      </c>
      <c r="B372" s="144" t="s">
        <v>2508</v>
      </c>
      <c r="C372" s="141">
        <v>2</v>
      </c>
      <c r="D372" s="145">
        <v>61244812</v>
      </c>
      <c r="E372" s="145">
        <v>61279125</v>
      </c>
      <c r="F372" s="141">
        <v>75</v>
      </c>
      <c r="G372" s="142">
        <v>3.2700000000000002E-8</v>
      </c>
    </row>
    <row r="373" spans="1:7">
      <c r="A373" s="140" t="s">
        <v>7729</v>
      </c>
      <c r="B373" s="144" t="s">
        <v>2411</v>
      </c>
      <c r="C373" s="141">
        <v>1</v>
      </c>
      <c r="D373" s="145">
        <v>75594119</v>
      </c>
      <c r="E373" s="145">
        <v>75627218</v>
      </c>
      <c r="F373" s="141">
        <v>92</v>
      </c>
      <c r="G373" s="142">
        <v>3.2999999999999998E-8</v>
      </c>
    </row>
    <row r="374" spans="1:7">
      <c r="A374" s="140" t="s">
        <v>7730</v>
      </c>
      <c r="B374" s="144" t="s">
        <v>7731</v>
      </c>
      <c r="C374" s="141">
        <v>1</v>
      </c>
      <c r="D374" s="145">
        <v>112162405</v>
      </c>
      <c r="E374" s="145">
        <v>112256807</v>
      </c>
      <c r="F374" s="141">
        <v>396</v>
      </c>
      <c r="G374" s="142">
        <v>3.4800000000000001E-8</v>
      </c>
    </row>
    <row r="375" spans="1:7">
      <c r="A375" s="140" t="s">
        <v>4908</v>
      </c>
      <c r="B375" s="144" t="s">
        <v>7732</v>
      </c>
      <c r="C375" s="141">
        <v>2</v>
      </c>
      <c r="D375" s="145">
        <v>173940440</v>
      </c>
      <c r="E375" s="145">
        <v>174132737</v>
      </c>
      <c r="F375" s="141">
        <v>794</v>
      </c>
      <c r="G375" s="142">
        <v>3.5000000000000002E-8</v>
      </c>
    </row>
    <row r="376" spans="1:7">
      <c r="A376" s="140" t="s">
        <v>7733</v>
      </c>
      <c r="B376" s="144" t="s">
        <v>7734</v>
      </c>
      <c r="C376" s="141">
        <v>17</v>
      </c>
      <c r="D376" s="145">
        <v>37408897</v>
      </c>
      <c r="E376" s="145">
        <v>37558530</v>
      </c>
      <c r="F376" s="141">
        <v>367</v>
      </c>
      <c r="G376" s="142">
        <v>3.5600000000000001E-8</v>
      </c>
    </row>
    <row r="377" spans="1:7">
      <c r="A377" s="140" t="s">
        <v>5092</v>
      </c>
      <c r="B377" s="144" t="s">
        <v>5093</v>
      </c>
      <c r="C377" s="141">
        <v>5</v>
      </c>
      <c r="D377" s="145">
        <v>65892176</v>
      </c>
      <c r="E377" s="145">
        <v>66465426</v>
      </c>
      <c r="F377" s="141">
        <v>2219</v>
      </c>
      <c r="G377" s="142">
        <v>3.5899999999999997E-8</v>
      </c>
    </row>
    <row r="378" spans="1:7">
      <c r="A378" s="140" t="s">
        <v>7735</v>
      </c>
      <c r="B378" s="144" t="s">
        <v>7736</v>
      </c>
      <c r="C378" s="141">
        <v>10</v>
      </c>
      <c r="D378" s="145">
        <v>126434336</v>
      </c>
      <c r="E378" s="145">
        <v>126480439</v>
      </c>
      <c r="F378" s="141">
        <v>114</v>
      </c>
      <c r="G378" s="142">
        <v>3.7300000000000003E-8</v>
      </c>
    </row>
    <row r="379" spans="1:7">
      <c r="A379" s="140" t="s">
        <v>5352</v>
      </c>
      <c r="B379" s="144" t="s">
        <v>3704</v>
      </c>
      <c r="C379" s="141">
        <v>11</v>
      </c>
      <c r="D379" s="145">
        <v>76493357</v>
      </c>
      <c r="E379" s="145">
        <v>76509198</v>
      </c>
      <c r="F379" s="141">
        <v>60</v>
      </c>
      <c r="G379" s="142">
        <v>3.77E-8</v>
      </c>
    </row>
    <row r="380" spans="1:7">
      <c r="A380" s="140" t="s">
        <v>1974</v>
      </c>
      <c r="B380" s="144" t="s">
        <v>7737</v>
      </c>
      <c r="C380" s="141">
        <v>17</v>
      </c>
      <c r="D380" s="145">
        <v>37394040</v>
      </c>
      <c r="E380" s="145">
        <v>37402043</v>
      </c>
      <c r="F380" s="141">
        <v>16</v>
      </c>
      <c r="G380" s="142">
        <v>3.7800000000000001E-8</v>
      </c>
    </row>
    <row r="381" spans="1:7">
      <c r="A381" s="140" t="s">
        <v>7738</v>
      </c>
      <c r="B381" s="144" t="s">
        <v>4322</v>
      </c>
      <c r="C381" s="141">
        <v>17</v>
      </c>
      <c r="D381" s="145">
        <v>37560538</v>
      </c>
      <c r="E381" s="145">
        <v>37607527</v>
      </c>
      <c r="F381" s="141">
        <v>101</v>
      </c>
      <c r="G381" s="142">
        <v>3.8199999999999998E-8</v>
      </c>
    </row>
    <row r="382" spans="1:7">
      <c r="A382" s="140" t="s">
        <v>7739</v>
      </c>
      <c r="B382" s="144" t="s">
        <v>7740</v>
      </c>
      <c r="C382" s="141">
        <v>11</v>
      </c>
      <c r="D382" s="145">
        <v>98891706</v>
      </c>
      <c r="E382" s="145">
        <v>100229616</v>
      </c>
      <c r="F382" s="141">
        <v>6830</v>
      </c>
      <c r="G382" s="142">
        <v>3.9400000000000002E-8</v>
      </c>
    </row>
    <row r="383" spans="1:7">
      <c r="A383" s="140" t="s">
        <v>7741</v>
      </c>
      <c r="B383" s="144" t="s">
        <v>2504</v>
      </c>
      <c r="C383" s="141">
        <v>2</v>
      </c>
      <c r="D383" s="145">
        <v>60983365</v>
      </c>
      <c r="E383" s="145">
        <v>61029221</v>
      </c>
      <c r="F383" s="141">
        <v>121</v>
      </c>
      <c r="G383" s="142">
        <v>3.9500000000000003E-8</v>
      </c>
    </row>
    <row r="384" spans="1:7">
      <c r="A384" s="140" t="s">
        <v>7742</v>
      </c>
      <c r="B384" s="144" t="s">
        <v>7743</v>
      </c>
      <c r="C384" s="141">
        <v>11</v>
      </c>
      <c r="D384" s="145">
        <v>66099535</v>
      </c>
      <c r="E384" s="145">
        <v>66104000</v>
      </c>
      <c r="F384" s="141">
        <v>20</v>
      </c>
      <c r="G384" s="142">
        <v>3.9500000000000003E-8</v>
      </c>
    </row>
    <row r="385" spans="1:7">
      <c r="A385" s="140" t="s">
        <v>7744</v>
      </c>
      <c r="B385" s="144" t="s">
        <v>7745</v>
      </c>
      <c r="C385" s="141">
        <v>15</v>
      </c>
      <c r="D385" s="145">
        <v>27216429</v>
      </c>
      <c r="E385" s="145">
        <v>27778373</v>
      </c>
      <c r="F385" s="141">
        <v>2140</v>
      </c>
      <c r="G385" s="142">
        <v>3.9699999999999998E-8</v>
      </c>
    </row>
    <row r="386" spans="1:7">
      <c r="A386" s="140" t="s">
        <v>7746</v>
      </c>
      <c r="B386" s="144" t="s">
        <v>3095</v>
      </c>
      <c r="C386" s="141">
        <v>6</v>
      </c>
      <c r="D386" s="145">
        <v>26107640</v>
      </c>
      <c r="E386" s="145">
        <v>26108364</v>
      </c>
      <c r="F386" s="141">
        <v>3</v>
      </c>
      <c r="G386" s="142">
        <v>3.9799999999999999E-8</v>
      </c>
    </row>
    <row r="387" spans="1:7">
      <c r="A387" s="140" t="s">
        <v>5611</v>
      </c>
      <c r="B387" s="144" t="s">
        <v>4724</v>
      </c>
      <c r="C387" s="141">
        <v>20</v>
      </c>
      <c r="D387" s="145">
        <v>43595120</v>
      </c>
      <c r="E387" s="145">
        <v>43708600</v>
      </c>
      <c r="F387" s="141">
        <v>375</v>
      </c>
      <c r="G387" s="142">
        <v>4.0399999999999998E-8</v>
      </c>
    </row>
    <row r="388" spans="1:7">
      <c r="A388" s="140" t="s">
        <v>7747</v>
      </c>
      <c r="B388" s="144" t="s">
        <v>7748</v>
      </c>
      <c r="C388" s="141">
        <v>6</v>
      </c>
      <c r="D388" s="145">
        <v>31462054</v>
      </c>
      <c r="E388" s="145">
        <v>31478901</v>
      </c>
      <c r="F388" s="141">
        <v>162</v>
      </c>
      <c r="G388" s="142">
        <v>4.1099999999999997E-8</v>
      </c>
    </row>
    <row r="389" spans="1:7">
      <c r="A389" s="140" t="s">
        <v>7749</v>
      </c>
      <c r="B389" s="144" t="s">
        <v>7750</v>
      </c>
      <c r="C389" s="141">
        <v>6</v>
      </c>
      <c r="D389" s="145">
        <v>32008932</v>
      </c>
      <c r="E389" s="145">
        <v>32077151</v>
      </c>
      <c r="F389" s="141">
        <v>174</v>
      </c>
      <c r="G389" s="142">
        <v>4.2499999999999997E-8</v>
      </c>
    </row>
    <row r="390" spans="1:7">
      <c r="A390" s="140" t="s">
        <v>7751</v>
      </c>
      <c r="B390" s="144" t="s">
        <v>7752</v>
      </c>
      <c r="C390" s="141">
        <v>9</v>
      </c>
      <c r="D390" s="145">
        <v>135468384</v>
      </c>
      <c r="E390" s="145">
        <v>135545788</v>
      </c>
      <c r="F390" s="141">
        <v>256</v>
      </c>
      <c r="G390" s="142">
        <v>4.2799999999999999E-8</v>
      </c>
    </row>
    <row r="391" spans="1:7">
      <c r="A391" s="140" t="s">
        <v>7753</v>
      </c>
      <c r="B391" s="144" t="s">
        <v>7754</v>
      </c>
      <c r="C391" s="141">
        <v>6</v>
      </c>
      <c r="D391" s="145">
        <v>26045639</v>
      </c>
      <c r="E391" s="145">
        <v>26046097</v>
      </c>
      <c r="F391" s="141">
        <v>3</v>
      </c>
      <c r="G391" s="142">
        <v>4.29E-8</v>
      </c>
    </row>
    <row r="392" spans="1:7">
      <c r="A392" s="140" t="s">
        <v>4943</v>
      </c>
      <c r="B392" s="144" t="s">
        <v>2742</v>
      </c>
      <c r="C392" s="141">
        <v>3</v>
      </c>
      <c r="D392" s="145">
        <v>48555117</v>
      </c>
      <c r="E392" s="145">
        <v>48598607</v>
      </c>
      <c r="F392" s="141">
        <v>82</v>
      </c>
      <c r="G392" s="142">
        <v>4.3000000000000001E-8</v>
      </c>
    </row>
    <row r="393" spans="1:7">
      <c r="A393" s="140" t="s">
        <v>5236</v>
      </c>
      <c r="B393" s="144" t="s">
        <v>3324</v>
      </c>
      <c r="C393" s="141">
        <v>7</v>
      </c>
      <c r="D393" s="145">
        <v>100054238</v>
      </c>
      <c r="E393" s="145">
        <v>100062063</v>
      </c>
      <c r="F393" s="141">
        <v>10</v>
      </c>
      <c r="G393" s="142">
        <v>4.3499999999999999E-8</v>
      </c>
    </row>
    <row r="394" spans="1:7">
      <c r="A394" s="140" t="s">
        <v>7755</v>
      </c>
      <c r="B394" s="144" t="s">
        <v>7756</v>
      </c>
      <c r="C394" s="141">
        <v>3</v>
      </c>
      <c r="D394" s="145">
        <v>9022275</v>
      </c>
      <c r="E394" s="145">
        <v>9291369</v>
      </c>
      <c r="F394" s="141">
        <v>1096</v>
      </c>
      <c r="G394" s="142">
        <v>4.51E-8</v>
      </c>
    </row>
    <row r="395" spans="1:7">
      <c r="A395" s="140" t="s">
        <v>7757</v>
      </c>
      <c r="B395" s="144" t="s">
        <v>7758</v>
      </c>
      <c r="C395" s="141">
        <v>11</v>
      </c>
      <c r="D395" s="145">
        <v>57508722</v>
      </c>
      <c r="E395" s="145">
        <v>57510883</v>
      </c>
      <c r="F395" s="141">
        <v>6</v>
      </c>
      <c r="G395" s="142">
        <v>4.5300000000000002E-8</v>
      </c>
    </row>
    <row r="396" spans="1:7">
      <c r="A396" s="140" t="s">
        <v>7759</v>
      </c>
      <c r="B396" s="144" t="s">
        <v>3693</v>
      </c>
      <c r="C396" s="141">
        <v>11</v>
      </c>
      <c r="D396" s="145">
        <v>46299189</v>
      </c>
      <c r="E396" s="145">
        <v>46342972</v>
      </c>
      <c r="F396" s="141">
        <v>102</v>
      </c>
      <c r="G396" s="142">
        <v>4.5699999999999999E-8</v>
      </c>
    </row>
    <row r="397" spans="1:7">
      <c r="A397" s="140" t="s">
        <v>7760</v>
      </c>
      <c r="B397" s="144" t="s">
        <v>4081</v>
      </c>
      <c r="C397" s="141">
        <v>14</v>
      </c>
      <c r="D397" s="145">
        <v>72398817</v>
      </c>
      <c r="E397" s="145">
        <v>73033238</v>
      </c>
      <c r="F397" s="141">
        <v>2908</v>
      </c>
      <c r="G397" s="142">
        <v>4.66E-8</v>
      </c>
    </row>
    <row r="398" spans="1:7">
      <c r="A398" s="140" t="s">
        <v>7761</v>
      </c>
      <c r="B398" s="144" t="s">
        <v>7762</v>
      </c>
      <c r="C398" s="141">
        <v>8</v>
      </c>
      <c r="D398" s="145">
        <v>28625175</v>
      </c>
      <c r="E398" s="145">
        <v>28747698</v>
      </c>
      <c r="F398" s="141">
        <v>292</v>
      </c>
      <c r="G398" s="142">
        <v>4.8E-8</v>
      </c>
    </row>
    <row r="399" spans="1:7">
      <c r="A399" s="140" t="s">
        <v>5365</v>
      </c>
      <c r="B399" s="144" t="s">
        <v>3776</v>
      </c>
      <c r="C399" s="141">
        <v>12</v>
      </c>
      <c r="D399" s="145">
        <v>48499656</v>
      </c>
      <c r="E399" s="145">
        <v>48540187</v>
      </c>
      <c r="F399" s="141">
        <v>153</v>
      </c>
      <c r="G399" s="142">
        <v>5.0400000000000001E-8</v>
      </c>
    </row>
    <row r="400" spans="1:7">
      <c r="A400" s="140" t="s">
        <v>7763</v>
      </c>
      <c r="B400" s="144" t="s">
        <v>7764</v>
      </c>
      <c r="C400" s="141">
        <v>4</v>
      </c>
      <c r="D400" s="145">
        <v>38665790</v>
      </c>
      <c r="E400" s="145">
        <v>38703129</v>
      </c>
      <c r="F400" s="141">
        <v>116</v>
      </c>
      <c r="G400" s="142">
        <v>5.0500000000000002E-8</v>
      </c>
    </row>
    <row r="401" spans="1:7">
      <c r="A401" s="140" t="s">
        <v>5504</v>
      </c>
      <c r="B401" s="144" t="s">
        <v>4230</v>
      </c>
      <c r="C401" s="141">
        <v>16</v>
      </c>
      <c r="D401" s="145">
        <v>53468351</v>
      </c>
      <c r="E401" s="145">
        <v>53525560</v>
      </c>
      <c r="F401" s="141">
        <v>181</v>
      </c>
      <c r="G401" s="142">
        <v>5.4200000000000002E-8</v>
      </c>
    </row>
    <row r="402" spans="1:7">
      <c r="A402" s="140" t="s">
        <v>7765</v>
      </c>
      <c r="B402" s="144" t="s">
        <v>7766</v>
      </c>
      <c r="C402" s="141">
        <v>8</v>
      </c>
      <c r="D402" s="145">
        <v>145703365</v>
      </c>
      <c r="E402" s="145">
        <v>145727504</v>
      </c>
      <c r="F402" s="141">
        <v>74</v>
      </c>
      <c r="G402" s="142">
        <v>5.5999999999999999E-8</v>
      </c>
    </row>
    <row r="403" spans="1:7">
      <c r="A403" s="140" t="s">
        <v>7767</v>
      </c>
      <c r="B403" s="144" t="s">
        <v>2392</v>
      </c>
      <c r="C403" s="141">
        <v>1</v>
      </c>
      <c r="D403" s="145">
        <v>44462155</v>
      </c>
      <c r="E403" s="145">
        <v>44497171</v>
      </c>
      <c r="F403" s="141">
        <v>105</v>
      </c>
      <c r="G403" s="142">
        <v>5.6799999999999999E-8</v>
      </c>
    </row>
    <row r="404" spans="1:7">
      <c r="A404" s="140" t="s">
        <v>7768</v>
      </c>
      <c r="B404" s="144" t="s">
        <v>7769</v>
      </c>
      <c r="C404" s="141">
        <v>1</v>
      </c>
      <c r="D404" s="145">
        <v>159409512</v>
      </c>
      <c r="E404" s="145">
        <v>159410600</v>
      </c>
      <c r="F404" s="141">
        <v>7</v>
      </c>
      <c r="G404" s="142">
        <v>5.7700000000000001E-8</v>
      </c>
    </row>
    <row r="405" spans="1:7">
      <c r="A405" s="140" t="s">
        <v>7770</v>
      </c>
      <c r="B405" s="144" t="s">
        <v>7771</v>
      </c>
      <c r="C405" s="141">
        <v>11</v>
      </c>
      <c r="D405" s="145">
        <v>65651211</v>
      </c>
      <c r="E405" s="145">
        <v>65656010</v>
      </c>
      <c r="F405" s="141">
        <v>9</v>
      </c>
      <c r="G405" s="142">
        <v>5.8199999999999998E-8</v>
      </c>
    </row>
    <row r="406" spans="1:7">
      <c r="A406" s="140" t="s">
        <v>7772</v>
      </c>
      <c r="B406" s="144" t="s">
        <v>7773</v>
      </c>
      <c r="C406" s="141">
        <v>2</v>
      </c>
      <c r="D406" s="145">
        <v>10861775</v>
      </c>
      <c r="E406" s="145">
        <v>10925236</v>
      </c>
      <c r="F406" s="141">
        <v>296</v>
      </c>
      <c r="G406" s="142">
        <v>5.8600000000000002E-8</v>
      </c>
    </row>
    <row r="407" spans="1:7">
      <c r="A407" s="140" t="s">
        <v>7774</v>
      </c>
      <c r="B407" s="144" t="s">
        <v>7775</v>
      </c>
      <c r="C407" s="141">
        <v>12</v>
      </c>
      <c r="D407" s="145">
        <v>50135293</v>
      </c>
      <c r="E407" s="145">
        <v>50158717</v>
      </c>
      <c r="F407" s="141">
        <v>95</v>
      </c>
      <c r="G407" s="142">
        <v>5.91E-8</v>
      </c>
    </row>
    <row r="408" spans="1:7">
      <c r="A408" s="140" t="s">
        <v>7776</v>
      </c>
      <c r="B408" s="144" t="s">
        <v>7777</v>
      </c>
      <c r="C408" s="141">
        <v>7</v>
      </c>
      <c r="D408" s="145">
        <v>31791666</v>
      </c>
      <c r="E408" s="145">
        <v>32339016</v>
      </c>
      <c r="F408" s="141">
        <v>2380</v>
      </c>
      <c r="G408" s="142">
        <v>6.1799999999999998E-8</v>
      </c>
    </row>
    <row r="409" spans="1:7">
      <c r="A409" s="140" t="s">
        <v>5448</v>
      </c>
      <c r="B409" s="144" t="s">
        <v>5449</v>
      </c>
      <c r="C409" s="141">
        <v>16</v>
      </c>
      <c r="D409" s="145">
        <v>742500</v>
      </c>
      <c r="E409" s="145">
        <v>755825</v>
      </c>
      <c r="F409" s="141">
        <v>43</v>
      </c>
      <c r="G409" s="142">
        <v>6.36E-8</v>
      </c>
    </row>
    <row r="410" spans="1:7">
      <c r="A410" s="140" t="s">
        <v>7778</v>
      </c>
      <c r="B410" s="144" t="s">
        <v>2726</v>
      </c>
      <c r="C410" s="141">
        <v>3</v>
      </c>
      <c r="D410" s="145">
        <v>47603728</v>
      </c>
      <c r="E410" s="145">
        <v>47621730</v>
      </c>
      <c r="F410" s="141">
        <v>30</v>
      </c>
      <c r="G410" s="142">
        <v>6.3699999999999995E-8</v>
      </c>
    </row>
    <row r="411" spans="1:7">
      <c r="A411" s="140" t="s">
        <v>7779</v>
      </c>
      <c r="B411" s="144" t="s">
        <v>7780</v>
      </c>
      <c r="C411" s="141">
        <v>18</v>
      </c>
      <c r="D411" s="145">
        <v>44738460</v>
      </c>
      <c r="E411" s="145">
        <v>44775554</v>
      </c>
      <c r="F411" s="141">
        <v>110</v>
      </c>
      <c r="G411" s="142">
        <v>6.4599999999999996E-8</v>
      </c>
    </row>
    <row r="412" spans="1:7">
      <c r="A412" s="140" t="s">
        <v>7781</v>
      </c>
      <c r="B412" s="144" t="s">
        <v>7782</v>
      </c>
      <c r="C412" s="141">
        <v>7</v>
      </c>
      <c r="D412" s="145">
        <v>113726365</v>
      </c>
      <c r="E412" s="145">
        <v>114333827</v>
      </c>
      <c r="F412" s="141">
        <v>1565</v>
      </c>
      <c r="G412" s="142">
        <v>6.5400000000000003E-8</v>
      </c>
    </row>
    <row r="413" spans="1:7">
      <c r="A413" s="140" t="s">
        <v>7783</v>
      </c>
      <c r="B413" s="144" t="s">
        <v>3945</v>
      </c>
      <c r="C413" s="141">
        <v>12</v>
      </c>
      <c r="D413" s="145">
        <v>123405498</v>
      </c>
      <c r="E413" s="145">
        <v>123451056</v>
      </c>
      <c r="F413" s="141">
        <v>69</v>
      </c>
      <c r="G413" s="142">
        <v>6.6100000000000003E-8</v>
      </c>
    </row>
    <row r="414" spans="1:7">
      <c r="A414" s="140" t="s">
        <v>7784</v>
      </c>
      <c r="B414" s="144" t="s">
        <v>7785</v>
      </c>
      <c r="C414" s="141">
        <v>2</v>
      </c>
      <c r="D414" s="145">
        <v>55514978</v>
      </c>
      <c r="E414" s="145">
        <v>55647057</v>
      </c>
      <c r="F414" s="141">
        <v>604</v>
      </c>
      <c r="G414" s="142">
        <v>7.0399999999999995E-8</v>
      </c>
    </row>
    <row r="415" spans="1:7">
      <c r="A415" s="140" t="s">
        <v>7786</v>
      </c>
      <c r="B415" s="144" t="s">
        <v>7787</v>
      </c>
      <c r="C415" s="141">
        <v>11</v>
      </c>
      <c r="D415" s="145">
        <v>66512207</v>
      </c>
      <c r="E415" s="145">
        <v>66613997</v>
      </c>
      <c r="F415" s="141">
        <v>142</v>
      </c>
      <c r="G415" s="142">
        <v>7.1E-8</v>
      </c>
    </row>
    <row r="416" spans="1:7">
      <c r="A416" s="140" t="s">
        <v>7788</v>
      </c>
      <c r="B416" s="144" t="s">
        <v>2785</v>
      </c>
      <c r="C416" s="141">
        <v>3</v>
      </c>
      <c r="D416" s="145">
        <v>49840687</v>
      </c>
      <c r="E416" s="145">
        <v>49842463</v>
      </c>
      <c r="F416" s="141">
        <v>2</v>
      </c>
      <c r="G416" s="142">
        <v>7.1499999999999998E-8</v>
      </c>
    </row>
    <row r="417" spans="1:7">
      <c r="A417" s="140" t="s">
        <v>5506</v>
      </c>
      <c r="B417" s="144" t="s">
        <v>4231</v>
      </c>
      <c r="C417" s="141">
        <v>16</v>
      </c>
      <c r="D417" s="145">
        <v>53525192</v>
      </c>
      <c r="E417" s="145">
        <v>53538323</v>
      </c>
      <c r="F417" s="141">
        <v>34</v>
      </c>
      <c r="G417" s="142">
        <v>7.3900000000000007E-8</v>
      </c>
    </row>
    <row r="418" spans="1:7">
      <c r="A418" s="140" t="s">
        <v>7789</v>
      </c>
      <c r="B418" s="144" t="s">
        <v>3844</v>
      </c>
      <c r="C418" s="141">
        <v>12</v>
      </c>
      <c r="D418" s="145">
        <v>56401268</v>
      </c>
      <c r="E418" s="145">
        <v>56432219</v>
      </c>
      <c r="F418" s="141">
        <v>52</v>
      </c>
      <c r="G418" s="142">
        <v>7.4499999999999999E-8</v>
      </c>
    </row>
    <row r="419" spans="1:7">
      <c r="A419" s="140" t="s">
        <v>7790</v>
      </c>
      <c r="B419" s="144" t="s">
        <v>7791</v>
      </c>
      <c r="C419" s="141">
        <v>15</v>
      </c>
      <c r="D419" s="145">
        <v>65673825</v>
      </c>
      <c r="E419" s="145">
        <v>65715410</v>
      </c>
      <c r="F419" s="141">
        <v>126</v>
      </c>
      <c r="G419" s="142">
        <v>7.5499999999999994E-8</v>
      </c>
    </row>
    <row r="420" spans="1:7">
      <c r="A420" s="140" t="s">
        <v>7792</v>
      </c>
      <c r="B420" s="144" t="s">
        <v>7793</v>
      </c>
      <c r="C420" s="141">
        <v>1</v>
      </c>
      <c r="D420" s="145">
        <v>61542946</v>
      </c>
      <c r="E420" s="145">
        <v>61928460</v>
      </c>
      <c r="F420" s="141">
        <v>1328</v>
      </c>
      <c r="G420" s="142">
        <v>7.7200000000000003E-8</v>
      </c>
    </row>
    <row r="421" spans="1:7">
      <c r="A421" s="140" t="s">
        <v>7794</v>
      </c>
      <c r="B421" s="144" t="s">
        <v>4000</v>
      </c>
      <c r="C421" s="141">
        <v>14</v>
      </c>
      <c r="D421" s="145">
        <v>21927179</v>
      </c>
      <c r="E421" s="145">
        <v>21945132</v>
      </c>
      <c r="F421" s="141">
        <v>55</v>
      </c>
      <c r="G421" s="142">
        <v>7.7700000000000001E-8</v>
      </c>
    </row>
    <row r="422" spans="1:7">
      <c r="A422" s="140" t="s">
        <v>7795</v>
      </c>
      <c r="B422" s="144" t="s">
        <v>7796</v>
      </c>
      <c r="C422" s="141">
        <v>2</v>
      </c>
      <c r="D422" s="145">
        <v>29415640</v>
      </c>
      <c r="E422" s="145">
        <v>30144477</v>
      </c>
      <c r="F422" s="141">
        <v>3352</v>
      </c>
      <c r="G422" s="142">
        <v>7.7999999999999997E-8</v>
      </c>
    </row>
    <row r="423" spans="1:7">
      <c r="A423" s="140" t="s">
        <v>7797</v>
      </c>
      <c r="B423" s="144" t="s">
        <v>7798</v>
      </c>
      <c r="C423" s="141">
        <v>4</v>
      </c>
      <c r="D423" s="145">
        <v>15341560</v>
      </c>
      <c r="E423" s="145">
        <v>15447791</v>
      </c>
      <c r="F423" s="141">
        <v>369</v>
      </c>
      <c r="G423" s="142">
        <v>8.0000000000000002E-8</v>
      </c>
    </row>
    <row r="424" spans="1:7">
      <c r="A424" s="140" t="s">
        <v>5515</v>
      </c>
      <c r="B424" s="144" t="s">
        <v>4261</v>
      </c>
      <c r="C424" s="141">
        <v>16</v>
      </c>
      <c r="D424" s="145">
        <v>71928311</v>
      </c>
      <c r="E424" s="145">
        <v>71964542</v>
      </c>
      <c r="F424" s="141">
        <v>124</v>
      </c>
      <c r="G424" s="142">
        <v>8.4400000000000001E-8</v>
      </c>
    </row>
    <row r="425" spans="1:7">
      <c r="A425" s="140" t="s">
        <v>7799</v>
      </c>
      <c r="B425" s="144" t="s">
        <v>3380</v>
      </c>
      <c r="C425" s="141">
        <v>7</v>
      </c>
      <c r="D425" s="145">
        <v>132469623</v>
      </c>
      <c r="E425" s="145">
        <v>132766839</v>
      </c>
      <c r="F425" s="141">
        <v>774</v>
      </c>
      <c r="G425" s="142">
        <v>8.6400000000000006E-8</v>
      </c>
    </row>
    <row r="426" spans="1:7">
      <c r="A426" s="140" t="s">
        <v>7800</v>
      </c>
      <c r="B426" s="144" t="s">
        <v>2756</v>
      </c>
      <c r="C426" s="141">
        <v>3</v>
      </c>
      <c r="D426" s="145">
        <v>49044637</v>
      </c>
      <c r="E426" s="145">
        <v>49053386</v>
      </c>
      <c r="F426" s="141">
        <v>10</v>
      </c>
      <c r="G426" s="142">
        <v>8.6799999999999996E-8</v>
      </c>
    </row>
    <row r="427" spans="1:7">
      <c r="A427" s="140" t="s">
        <v>5442</v>
      </c>
      <c r="B427" s="144" t="s">
        <v>5443</v>
      </c>
      <c r="C427" s="141">
        <v>15</v>
      </c>
      <c r="D427" s="145">
        <v>55903738</v>
      </c>
      <c r="E427" s="145">
        <v>56035847</v>
      </c>
      <c r="F427" s="141">
        <v>498</v>
      </c>
      <c r="G427" s="142">
        <v>8.6999999999999998E-8</v>
      </c>
    </row>
    <row r="428" spans="1:7">
      <c r="A428" s="140" t="s">
        <v>7801</v>
      </c>
      <c r="B428" s="144" t="s">
        <v>7802</v>
      </c>
      <c r="C428" s="141">
        <v>8</v>
      </c>
      <c r="D428" s="145">
        <v>110253148</v>
      </c>
      <c r="E428" s="145">
        <v>110346486</v>
      </c>
      <c r="F428" s="141">
        <v>281</v>
      </c>
      <c r="G428" s="142">
        <v>8.7699999999999998E-8</v>
      </c>
    </row>
    <row r="429" spans="1:7">
      <c r="A429" s="140" t="s">
        <v>7803</v>
      </c>
      <c r="B429" s="144" t="s">
        <v>7804</v>
      </c>
      <c r="C429" s="141">
        <v>2</v>
      </c>
      <c r="D429" s="145">
        <v>225334867</v>
      </c>
      <c r="E429" s="145">
        <v>225450114</v>
      </c>
      <c r="F429" s="141">
        <v>335</v>
      </c>
      <c r="G429" s="142">
        <v>8.8199999999999996E-8</v>
      </c>
    </row>
    <row r="430" spans="1:7">
      <c r="A430" s="140" t="s">
        <v>7805</v>
      </c>
      <c r="B430" s="144" t="s">
        <v>3110</v>
      </c>
      <c r="C430" s="141">
        <v>6</v>
      </c>
      <c r="D430" s="145">
        <v>26251848</v>
      </c>
      <c r="E430" s="145">
        <v>26261783</v>
      </c>
      <c r="F430" s="141">
        <v>40</v>
      </c>
      <c r="G430" s="142">
        <v>8.9000000000000003E-8</v>
      </c>
    </row>
    <row r="431" spans="1:7">
      <c r="A431" s="140" t="s">
        <v>7806</v>
      </c>
      <c r="B431" s="144" t="s">
        <v>2908</v>
      </c>
      <c r="C431" s="141">
        <v>4</v>
      </c>
      <c r="D431" s="145">
        <v>66185281</v>
      </c>
      <c r="E431" s="145">
        <v>66536529</v>
      </c>
      <c r="F431" s="141">
        <v>1622</v>
      </c>
      <c r="G431" s="142">
        <v>9.1100000000000002E-8</v>
      </c>
    </row>
    <row r="432" spans="1:7">
      <c r="A432" s="140" t="s">
        <v>7807</v>
      </c>
      <c r="B432" s="144" t="s">
        <v>7808</v>
      </c>
      <c r="C432" s="141">
        <v>14</v>
      </c>
      <c r="D432" s="145">
        <v>64916285</v>
      </c>
      <c r="E432" s="145">
        <v>64970656</v>
      </c>
      <c r="F432" s="141">
        <v>149</v>
      </c>
      <c r="G432" s="142">
        <v>9.16E-8</v>
      </c>
    </row>
    <row r="433" spans="1:7">
      <c r="A433" s="140" t="s">
        <v>7809</v>
      </c>
      <c r="B433" s="144" t="s">
        <v>7810</v>
      </c>
      <c r="C433" s="141">
        <v>3</v>
      </c>
      <c r="D433" s="145">
        <v>160939050</v>
      </c>
      <c r="E433" s="145">
        <v>160970082</v>
      </c>
      <c r="F433" s="141">
        <v>87</v>
      </c>
      <c r="G433" s="142">
        <v>9.8399999999999994E-8</v>
      </c>
    </row>
    <row r="434" spans="1:7">
      <c r="A434" s="140" t="s">
        <v>1974</v>
      </c>
      <c r="B434" s="144" t="s">
        <v>7811</v>
      </c>
      <c r="C434" s="141">
        <v>6</v>
      </c>
      <c r="D434" s="145">
        <v>109557817</v>
      </c>
      <c r="E434" s="145">
        <v>109592217</v>
      </c>
      <c r="F434" s="141">
        <v>155</v>
      </c>
      <c r="G434" s="142">
        <v>9.8500000000000002E-8</v>
      </c>
    </row>
    <row r="435" spans="1:7">
      <c r="A435" s="140" t="s">
        <v>7812</v>
      </c>
      <c r="B435" s="144" t="s">
        <v>7813</v>
      </c>
      <c r="C435" s="141">
        <v>15</v>
      </c>
      <c r="D435" s="145">
        <v>84322838</v>
      </c>
      <c r="E435" s="145">
        <v>84708594</v>
      </c>
      <c r="F435" s="141">
        <v>1222</v>
      </c>
      <c r="G435" s="142">
        <v>9.9699999999999999E-8</v>
      </c>
    </row>
    <row r="436" spans="1:7">
      <c r="A436" s="140" t="s">
        <v>7814</v>
      </c>
      <c r="B436" s="144" t="s">
        <v>3777</v>
      </c>
      <c r="C436" s="141">
        <v>12</v>
      </c>
      <c r="D436" s="145">
        <v>48541572</v>
      </c>
      <c r="E436" s="145">
        <v>48551377</v>
      </c>
      <c r="F436" s="141">
        <v>36</v>
      </c>
      <c r="G436" s="142">
        <v>1.02E-7</v>
      </c>
    </row>
    <row r="437" spans="1:7">
      <c r="A437" s="140" t="s">
        <v>7815</v>
      </c>
      <c r="B437" s="144" t="s">
        <v>7816</v>
      </c>
      <c r="C437" s="141">
        <v>16</v>
      </c>
      <c r="D437" s="145">
        <v>87423157</v>
      </c>
      <c r="E437" s="145">
        <v>87438380</v>
      </c>
      <c r="F437" s="141">
        <v>67</v>
      </c>
      <c r="G437" s="142">
        <v>1.08E-7</v>
      </c>
    </row>
    <row r="438" spans="1:7">
      <c r="A438" s="140" t="s">
        <v>5428</v>
      </c>
      <c r="B438" s="144" t="s">
        <v>5429</v>
      </c>
      <c r="C438" s="141">
        <v>14</v>
      </c>
      <c r="D438" s="145">
        <v>69340840</v>
      </c>
      <c r="E438" s="145">
        <v>69446083</v>
      </c>
      <c r="F438" s="141">
        <v>456</v>
      </c>
      <c r="G438" s="142">
        <v>1.09E-7</v>
      </c>
    </row>
    <row r="439" spans="1:7">
      <c r="A439" s="140" t="s">
        <v>7817</v>
      </c>
      <c r="B439" s="144" t="s">
        <v>7818</v>
      </c>
      <c r="C439" s="141">
        <v>7</v>
      </c>
      <c r="D439" s="145">
        <v>21582833</v>
      </c>
      <c r="E439" s="145">
        <v>21941451</v>
      </c>
      <c r="F439" s="141">
        <v>2048</v>
      </c>
      <c r="G439" s="142">
        <v>1.12E-7</v>
      </c>
    </row>
    <row r="440" spans="1:7">
      <c r="A440" s="140" t="s">
        <v>7819</v>
      </c>
      <c r="B440" s="144" t="s">
        <v>7820</v>
      </c>
      <c r="C440" s="141">
        <v>15</v>
      </c>
      <c r="D440" s="145">
        <v>50792759</v>
      </c>
      <c r="E440" s="145">
        <v>50838902</v>
      </c>
      <c r="F440" s="141">
        <v>180</v>
      </c>
      <c r="G440" s="142">
        <v>1.14E-7</v>
      </c>
    </row>
    <row r="441" spans="1:7">
      <c r="A441" s="140" t="s">
        <v>7821</v>
      </c>
      <c r="B441" s="144" t="s">
        <v>3018</v>
      </c>
      <c r="C441" s="141">
        <v>5</v>
      </c>
      <c r="D441" s="145">
        <v>107194734</v>
      </c>
      <c r="E441" s="145">
        <v>107718080</v>
      </c>
      <c r="F441" s="141">
        <v>1689</v>
      </c>
      <c r="G441" s="142">
        <v>1.15E-7</v>
      </c>
    </row>
    <row r="442" spans="1:7">
      <c r="A442" s="140" t="s">
        <v>7822</v>
      </c>
      <c r="B442" s="144" t="s">
        <v>7823</v>
      </c>
      <c r="C442" s="141">
        <v>2</v>
      </c>
      <c r="D442" s="145">
        <v>68357281</v>
      </c>
      <c r="E442" s="145">
        <v>68384692</v>
      </c>
      <c r="F442" s="141">
        <v>68</v>
      </c>
      <c r="G442" s="142">
        <v>1.17E-7</v>
      </c>
    </row>
    <row r="443" spans="1:7">
      <c r="A443" s="140" t="s">
        <v>7824</v>
      </c>
      <c r="B443" s="144" t="s">
        <v>7825</v>
      </c>
      <c r="C443" s="141">
        <v>7</v>
      </c>
      <c r="D443" s="145">
        <v>101459184</v>
      </c>
      <c r="E443" s="145">
        <v>101927250</v>
      </c>
      <c r="F443" s="141">
        <v>1547</v>
      </c>
      <c r="G443" s="142">
        <v>1.1899999999999999E-7</v>
      </c>
    </row>
    <row r="444" spans="1:7">
      <c r="A444" s="140" t="s">
        <v>7826</v>
      </c>
      <c r="B444" s="144" t="s">
        <v>3003</v>
      </c>
      <c r="C444" s="141">
        <v>5</v>
      </c>
      <c r="D444" s="145">
        <v>92953431</v>
      </c>
      <c r="E444" s="145">
        <v>93447404</v>
      </c>
      <c r="F444" s="141">
        <v>975</v>
      </c>
      <c r="G444" s="142">
        <v>1.2200000000000001E-7</v>
      </c>
    </row>
    <row r="445" spans="1:7">
      <c r="A445" s="140" t="s">
        <v>5262</v>
      </c>
      <c r="B445" s="144" t="s">
        <v>3418</v>
      </c>
      <c r="C445" s="141">
        <v>8</v>
      </c>
      <c r="D445" s="145">
        <v>2792875</v>
      </c>
      <c r="E445" s="145">
        <v>4852328</v>
      </c>
      <c r="F445" s="141">
        <v>20543</v>
      </c>
      <c r="G445" s="142">
        <v>1.24E-7</v>
      </c>
    </row>
    <row r="446" spans="1:7">
      <c r="A446" s="140" t="s">
        <v>7827</v>
      </c>
      <c r="B446" s="144" t="s">
        <v>7828</v>
      </c>
      <c r="C446" s="141">
        <v>15</v>
      </c>
      <c r="D446" s="145">
        <v>50849351</v>
      </c>
      <c r="E446" s="145">
        <v>50979012</v>
      </c>
      <c r="F446" s="141">
        <v>468</v>
      </c>
      <c r="G446" s="142">
        <v>1.2599999999999999E-7</v>
      </c>
    </row>
    <row r="447" spans="1:7">
      <c r="A447" s="140" t="s">
        <v>7829</v>
      </c>
      <c r="B447" s="144" t="s">
        <v>7830</v>
      </c>
      <c r="C447" s="141">
        <v>12</v>
      </c>
      <c r="D447" s="145">
        <v>27175455</v>
      </c>
      <c r="E447" s="145">
        <v>27183606</v>
      </c>
      <c r="F447" s="141">
        <v>24</v>
      </c>
      <c r="G447" s="142">
        <v>1.2599999999999999E-7</v>
      </c>
    </row>
    <row r="448" spans="1:7">
      <c r="A448" s="140" t="s">
        <v>5406</v>
      </c>
      <c r="B448" s="144" t="s">
        <v>5407</v>
      </c>
      <c r="C448" s="141">
        <v>13</v>
      </c>
      <c r="D448" s="145">
        <v>66876966</v>
      </c>
      <c r="E448" s="145">
        <v>67804468</v>
      </c>
      <c r="F448" s="141">
        <v>2737</v>
      </c>
      <c r="G448" s="142">
        <v>1.2700000000000001E-7</v>
      </c>
    </row>
    <row r="449" spans="1:7">
      <c r="A449" s="140" t="s">
        <v>7831</v>
      </c>
      <c r="B449" s="144" t="s">
        <v>7832</v>
      </c>
      <c r="C449" s="141">
        <v>1</v>
      </c>
      <c r="D449" s="145">
        <v>110602997</v>
      </c>
      <c r="E449" s="145">
        <v>110613322</v>
      </c>
      <c r="F449" s="141">
        <v>43</v>
      </c>
      <c r="G449" s="142">
        <v>1.2800000000000001E-7</v>
      </c>
    </row>
    <row r="450" spans="1:7">
      <c r="A450" s="140" t="s">
        <v>5022</v>
      </c>
      <c r="B450" s="144" t="s">
        <v>2810</v>
      </c>
      <c r="C450" s="141">
        <v>3</v>
      </c>
      <c r="D450" s="145">
        <v>50400230</v>
      </c>
      <c r="E450" s="145">
        <v>50540892</v>
      </c>
      <c r="F450" s="141">
        <v>369</v>
      </c>
      <c r="G450" s="142">
        <v>1.3199999999999999E-7</v>
      </c>
    </row>
    <row r="451" spans="1:7">
      <c r="A451" s="140" t="s">
        <v>7833</v>
      </c>
      <c r="B451" s="144" t="s">
        <v>3172</v>
      </c>
      <c r="C451" s="141">
        <v>6</v>
      </c>
      <c r="D451" s="145">
        <v>96463845</v>
      </c>
      <c r="E451" s="145">
        <v>96663488</v>
      </c>
      <c r="F451" s="141">
        <v>949</v>
      </c>
      <c r="G451" s="142">
        <v>1.35E-7</v>
      </c>
    </row>
    <row r="452" spans="1:7">
      <c r="A452" s="140" t="s">
        <v>7834</v>
      </c>
      <c r="B452" s="144" t="s">
        <v>3973</v>
      </c>
      <c r="C452" s="141">
        <v>13</v>
      </c>
      <c r="D452" s="145">
        <v>60239717</v>
      </c>
      <c r="E452" s="145">
        <v>60738119</v>
      </c>
      <c r="F452" s="141">
        <v>1530</v>
      </c>
      <c r="G452" s="142">
        <v>1.35E-7</v>
      </c>
    </row>
    <row r="453" spans="1:7">
      <c r="A453" s="140" t="s">
        <v>7835</v>
      </c>
      <c r="B453" s="144" t="s">
        <v>7836</v>
      </c>
      <c r="C453" s="141">
        <v>8</v>
      </c>
      <c r="D453" s="145">
        <v>106330917</v>
      </c>
      <c r="E453" s="145">
        <v>106816767</v>
      </c>
      <c r="F453" s="141">
        <v>1359</v>
      </c>
      <c r="G453" s="142">
        <v>1.36E-7</v>
      </c>
    </row>
    <row r="454" spans="1:7">
      <c r="A454" s="140" t="s">
        <v>7837</v>
      </c>
      <c r="B454" s="144" t="s">
        <v>3657</v>
      </c>
      <c r="C454" s="141">
        <v>10</v>
      </c>
      <c r="D454" s="145">
        <v>133747957</v>
      </c>
      <c r="E454" s="145">
        <v>133770054</v>
      </c>
      <c r="F454" s="141">
        <v>52</v>
      </c>
      <c r="G454" s="142">
        <v>1.4000000000000001E-7</v>
      </c>
    </row>
    <row r="455" spans="1:7">
      <c r="A455" s="140" t="s">
        <v>7838</v>
      </c>
      <c r="B455" s="144" t="s">
        <v>7839</v>
      </c>
      <c r="C455" s="141">
        <v>9</v>
      </c>
      <c r="D455" s="145">
        <v>140201346</v>
      </c>
      <c r="E455" s="145">
        <v>140317714</v>
      </c>
      <c r="F455" s="141">
        <v>443</v>
      </c>
      <c r="G455" s="142">
        <v>1.4399999999999999E-7</v>
      </c>
    </row>
    <row r="456" spans="1:7">
      <c r="A456" s="140" t="s">
        <v>7840</v>
      </c>
      <c r="B456" s="144" t="s">
        <v>7841</v>
      </c>
      <c r="C456" s="141">
        <v>16</v>
      </c>
      <c r="D456" s="145">
        <v>730115</v>
      </c>
      <c r="E456" s="145">
        <v>732768</v>
      </c>
      <c r="F456" s="141">
        <v>7</v>
      </c>
      <c r="G456" s="142">
        <v>1.48E-7</v>
      </c>
    </row>
    <row r="457" spans="1:7">
      <c r="A457" s="140" t="s">
        <v>7842</v>
      </c>
      <c r="B457" s="144" t="s">
        <v>7843</v>
      </c>
      <c r="C457" s="141">
        <v>4</v>
      </c>
      <c r="D457" s="145">
        <v>30721951</v>
      </c>
      <c r="E457" s="145">
        <v>31148423</v>
      </c>
      <c r="F457" s="141">
        <v>1561</v>
      </c>
      <c r="G457" s="142">
        <v>1.5099999999999999E-7</v>
      </c>
    </row>
    <row r="458" spans="1:7">
      <c r="A458" s="140" t="s">
        <v>4817</v>
      </c>
      <c r="B458" s="144" t="s">
        <v>2345</v>
      </c>
      <c r="C458" s="141">
        <v>1</v>
      </c>
      <c r="D458" s="145">
        <v>28832455</v>
      </c>
      <c r="E458" s="145">
        <v>28865708</v>
      </c>
      <c r="F458" s="141">
        <v>94</v>
      </c>
      <c r="G458" s="142">
        <v>1.5099999999999999E-7</v>
      </c>
    </row>
    <row r="459" spans="1:7">
      <c r="A459" s="140" t="s">
        <v>4815</v>
      </c>
      <c r="B459" s="144" t="s">
        <v>2344</v>
      </c>
      <c r="C459" s="141">
        <v>1</v>
      </c>
      <c r="D459" s="145">
        <v>28696093</v>
      </c>
      <c r="E459" s="145">
        <v>28826881</v>
      </c>
      <c r="F459" s="141">
        <v>439</v>
      </c>
      <c r="G459" s="142">
        <v>1.5200000000000001E-7</v>
      </c>
    </row>
    <row r="460" spans="1:7">
      <c r="A460" s="140" t="s">
        <v>7844</v>
      </c>
      <c r="B460" s="144" t="s">
        <v>3561</v>
      </c>
      <c r="C460" s="141">
        <v>10</v>
      </c>
      <c r="D460" s="145">
        <v>61786056</v>
      </c>
      <c r="E460" s="145">
        <v>62493284</v>
      </c>
      <c r="F460" s="141">
        <v>2913</v>
      </c>
      <c r="G460" s="142">
        <v>1.54E-7</v>
      </c>
    </row>
    <row r="461" spans="1:7">
      <c r="A461" s="140" t="s">
        <v>5349</v>
      </c>
      <c r="B461" s="144" t="s">
        <v>5350</v>
      </c>
      <c r="C461" s="141">
        <v>11</v>
      </c>
      <c r="D461" s="145">
        <v>57510986</v>
      </c>
      <c r="E461" s="145">
        <v>57519253</v>
      </c>
      <c r="F461" s="141">
        <v>8</v>
      </c>
      <c r="G461" s="142">
        <v>1.54E-7</v>
      </c>
    </row>
    <row r="462" spans="1:7">
      <c r="A462" s="140" t="s">
        <v>7845</v>
      </c>
      <c r="B462" s="144" t="s">
        <v>7846</v>
      </c>
      <c r="C462" s="141">
        <v>3</v>
      </c>
      <c r="D462" s="145">
        <v>122078436</v>
      </c>
      <c r="E462" s="145">
        <v>122102074</v>
      </c>
      <c r="F462" s="141">
        <v>78</v>
      </c>
      <c r="G462" s="142">
        <v>1.6299999999999999E-7</v>
      </c>
    </row>
    <row r="463" spans="1:7">
      <c r="A463" s="140" t="s">
        <v>7847</v>
      </c>
      <c r="B463" s="144" t="s">
        <v>7848</v>
      </c>
      <c r="C463" s="141">
        <v>9</v>
      </c>
      <c r="D463" s="145">
        <v>123363196</v>
      </c>
      <c r="E463" s="145">
        <v>123476765</v>
      </c>
      <c r="F463" s="141">
        <v>182</v>
      </c>
      <c r="G463" s="142">
        <v>1.6400000000000001E-7</v>
      </c>
    </row>
    <row r="464" spans="1:7">
      <c r="A464" s="140" t="s">
        <v>7849</v>
      </c>
      <c r="B464" s="144" t="s">
        <v>7850</v>
      </c>
      <c r="C464" s="141">
        <v>22</v>
      </c>
      <c r="D464" s="145">
        <v>30116344</v>
      </c>
      <c r="E464" s="145">
        <v>30127822</v>
      </c>
      <c r="F464" s="141">
        <v>41</v>
      </c>
      <c r="G464" s="142">
        <v>1.6999999999999999E-7</v>
      </c>
    </row>
    <row r="465" spans="1:7">
      <c r="A465" s="140" t="s">
        <v>7851</v>
      </c>
      <c r="B465" s="144" t="s">
        <v>7852</v>
      </c>
      <c r="C465" s="141">
        <v>17</v>
      </c>
      <c r="D465" s="145">
        <v>40687951</v>
      </c>
      <c r="E465" s="145">
        <v>40696467</v>
      </c>
      <c r="F465" s="141">
        <v>21</v>
      </c>
      <c r="G465" s="142">
        <v>1.72E-7</v>
      </c>
    </row>
    <row r="466" spans="1:7">
      <c r="A466" s="140" t="s">
        <v>7853</v>
      </c>
      <c r="B466" s="144" t="s">
        <v>7854</v>
      </c>
      <c r="C466" s="141">
        <v>6</v>
      </c>
      <c r="D466" s="145">
        <v>64429876</v>
      </c>
      <c r="E466" s="145">
        <v>66417118</v>
      </c>
      <c r="F466" s="141">
        <v>8399</v>
      </c>
      <c r="G466" s="142">
        <v>1.73E-7</v>
      </c>
    </row>
    <row r="467" spans="1:7">
      <c r="A467" s="140" t="s">
        <v>7855</v>
      </c>
      <c r="B467" s="144" t="s">
        <v>7856</v>
      </c>
      <c r="C467" s="141">
        <v>20</v>
      </c>
      <c r="D467" s="145">
        <v>47729876</v>
      </c>
      <c r="E467" s="145">
        <v>47804907</v>
      </c>
      <c r="F467" s="141">
        <v>203</v>
      </c>
      <c r="G467" s="142">
        <v>1.73E-7</v>
      </c>
    </row>
    <row r="468" spans="1:7">
      <c r="A468" s="140" t="s">
        <v>7857</v>
      </c>
      <c r="B468" s="144" t="s">
        <v>7858</v>
      </c>
      <c r="C468" s="141">
        <v>19</v>
      </c>
      <c r="D468" s="145">
        <v>3224701</v>
      </c>
      <c r="E468" s="145">
        <v>3297074</v>
      </c>
      <c r="F468" s="141">
        <v>283</v>
      </c>
      <c r="G468" s="142">
        <v>1.8099999999999999E-7</v>
      </c>
    </row>
    <row r="469" spans="1:7">
      <c r="A469" s="140" t="s">
        <v>5282</v>
      </c>
      <c r="B469" s="144" t="s">
        <v>3527</v>
      </c>
      <c r="C469" s="141">
        <v>9</v>
      </c>
      <c r="D469" s="145">
        <v>99212414</v>
      </c>
      <c r="E469" s="145">
        <v>99253618</v>
      </c>
      <c r="F469" s="141">
        <v>111</v>
      </c>
      <c r="G469" s="142">
        <v>1.8199999999999999E-7</v>
      </c>
    </row>
    <row r="470" spans="1:7">
      <c r="A470" s="140" t="s">
        <v>7859</v>
      </c>
      <c r="B470" s="144" t="s">
        <v>7860</v>
      </c>
      <c r="C470" s="141">
        <v>11</v>
      </c>
      <c r="D470" s="145">
        <v>40135524</v>
      </c>
      <c r="E470" s="145">
        <v>41481186</v>
      </c>
      <c r="F470" s="141">
        <v>4933</v>
      </c>
      <c r="G470" s="142">
        <v>1.8300000000000001E-7</v>
      </c>
    </row>
    <row r="471" spans="1:7">
      <c r="A471" s="140" t="s">
        <v>7861</v>
      </c>
      <c r="B471" s="144" t="s">
        <v>7862</v>
      </c>
      <c r="C471" s="141">
        <v>11</v>
      </c>
      <c r="D471" s="145">
        <v>72465774</v>
      </c>
      <c r="E471" s="145">
        <v>72504750</v>
      </c>
      <c r="F471" s="141">
        <v>96</v>
      </c>
      <c r="G471" s="142">
        <v>1.8400000000000001E-7</v>
      </c>
    </row>
    <row r="472" spans="1:7">
      <c r="A472" s="140" t="s">
        <v>7863</v>
      </c>
      <c r="B472" s="144" t="s">
        <v>3937</v>
      </c>
      <c r="C472" s="141">
        <v>12</v>
      </c>
      <c r="D472" s="145">
        <v>123011796</v>
      </c>
      <c r="E472" s="145">
        <v>123110947</v>
      </c>
      <c r="F472" s="141">
        <v>216</v>
      </c>
      <c r="G472" s="142">
        <v>1.85E-7</v>
      </c>
    </row>
    <row r="473" spans="1:7">
      <c r="A473" s="140" t="s">
        <v>7864</v>
      </c>
      <c r="B473" s="144" t="s">
        <v>7865</v>
      </c>
      <c r="C473" s="141">
        <v>16</v>
      </c>
      <c r="D473" s="145">
        <v>14927643</v>
      </c>
      <c r="E473" s="145">
        <v>14990014</v>
      </c>
      <c r="F473" s="141">
        <v>6</v>
      </c>
      <c r="G473" s="142">
        <v>1.86E-7</v>
      </c>
    </row>
    <row r="474" spans="1:7">
      <c r="A474" s="140" t="s">
        <v>7866</v>
      </c>
      <c r="B474" s="144" t="s">
        <v>7867</v>
      </c>
      <c r="C474" s="141">
        <v>20</v>
      </c>
      <c r="D474" s="145">
        <v>44746899</v>
      </c>
      <c r="E474" s="145">
        <v>44758384</v>
      </c>
      <c r="F474" s="141">
        <v>38</v>
      </c>
      <c r="G474" s="142">
        <v>1.9299999999999999E-7</v>
      </c>
    </row>
    <row r="475" spans="1:7">
      <c r="A475" s="140" t="s">
        <v>7868</v>
      </c>
      <c r="B475" s="144" t="s">
        <v>7869</v>
      </c>
      <c r="C475" s="141">
        <v>2</v>
      </c>
      <c r="D475" s="145">
        <v>172543919</v>
      </c>
      <c r="E475" s="145">
        <v>172606668</v>
      </c>
      <c r="F475" s="141">
        <v>185</v>
      </c>
      <c r="G475" s="142">
        <v>1.9500000000000001E-7</v>
      </c>
    </row>
    <row r="476" spans="1:7">
      <c r="A476" s="140" t="s">
        <v>7870</v>
      </c>
      <c r="B476" s="144" t="s">
        <v>7871</v>
      </c>
      <c r="C476" s="141">
        <v>17</v>
      </c>
      <c r="D476" s="145">
        <v>8023908</v>
      </c>
      <c r="E476" s="145">
        <v>8027410</v>
      </c>
      <c r="F476" s="141">
        <v>15</v>
      </c>
      <c r="G476" s="142">
        <v>1.9500000000000001E-7</v>
      </c>
    </row>
    <row r="477" spans="1:7">
      <c r="A477" s="140" t="s">
        <v>7872</v>
      </c>
      <c r="B477" s="144" t="s">
        <v>7873</v>
      </c>
      <c r="C477" s="141">
        <v>11</v>
      </c>
      <c r="D477" s="145">
        <v>65659616</v>
      </c>
      <c r="E477" s="145">
        <v>65667997</v>
      </c>
      <c r="F477" s="141">
        <v>29</v>
      </c>
      <c r="G477" s="142">
        <v>1.9600000000000001E-7</v>
      </c>
    </row>
    <row r="478" spans="1:7">
      <c r="A478" s="140" t="s">
        <v>7874</v>
      </c>
      <c r="B478" s="144" t="s">
        <v>7875</v>
      </c>
      <c r="C478" s="141">
        <v>18</v>
      </c>
      <c r="D478" s="145">
        <v>74069637</v>
      </c>
      <c r="E478" s="145">
        <v>74207146</v>
      </c>
      <c r="F478" s="141">
        <v>550</v>
      </c>
      <c r="G478" s="142">
        <v>1.97E-7</v>
      </c>
    </row>
    <row r="479" spans="1:7">
      <c r="A479" s="140" t="s">
        <v>7876</v>
      </c>
      <c r="B479" s="144" t="s">
        <v>7877</v>
      </c>
      <c r="C479" s="141">
        <v>14</v>
      </c>
      <c r="D479" s="145">
        <v>103995509</v>
      </c>
      <c r="E479" s="145">
        <v>104003410</v>
      </c>
      <c r="F479" s="141">
        <v>26</v>
      </c>
      <c r="G479" s="142">
        <v>1.97E-7</v>
      </c>
    </row>
    <row r="480" spans="1:7">
      <c r="A480" s="140" t="s">
        <v>7878</v>
      </c>
      <c r="B480" s="144" t="s">
        <v>4015</v>
      </c>
      <c r="C480" s="141">
        <v>14</v>
      </c>
      <c r="D480" s="145">
        <v>23485752</v>
      </c>
      <c r="E480" s="145">
        <v>23504429</v>
      </c>
      <c r="F480" s="141">
        <v>33</v>
      </c>
      <c r="G480" s="142">
        <v>2.0100000000000001E-7</v>
      </c>
    </row>
    <row r="481" spans="1:7">
      <c r="A481" s="140" t="s">
        <v>7879</v>
      </c>
      <c r="B481" s="144" t="s">
        <v>7880</v>
      </c>
      <c r="C481" s="141">
        <v>1</v>
      </c>
      <c r="D481" s="145">
        <v>212458879</v>
      </c>
      <c r="E481" s="145">
        <v>212535205</v>
      </c>
      <c r="F481" s="141">
        <v>200</v>
      </c>
      <c r="G481" s="142">
        <v>2.03E-7</v>
      </c>
    </row>
    <row r="482" spans="1:7">
      <c r="A482" s="140" t="s">
        <v>5095</v>
      </c>
      <c r="B482" s="144" t="s">
        <v>2991</v>
      </c>
      <c r="C482" s="141">
        <v>5</v>
      </c>
      <c r="D482" s="145">
        <v>87485450</v>
      </c>
      <c r="E482" s="145">
        <v>87564665</v>
      </c>
      <c r="F482" s="141">
        <v>181</v>
      </c>
      <c r="G482" s="142">
        <v>2.03E-7</v>
      </c>
    </row>
    <row r="483" spans="1:7">
      <c r="A483" s="140" t="s">
        <v>4925</v>
      </c>
      <c r="B483" s="144" t="s">
        <v>2679</v>
      </c>
      <c r="C483" s="141">
        <v>2</v>
      </c>
      <c r="D483" s="145">
        <v>233743396</v>
      </c>
      <c r="E483" s="145">
        <v>233877951</v>
      </c>
      <c r="F483" s="141">
        <v>575</v>
      </c>
      <c r="G483" s="142">
        <v>2.04E-7</v>
      </c>
    </row>
    <row r="484" spans="1:7">
      <c r="A484" s="140" t="s">
        <v>7881</v>
      </c>
      <c r="B484" s="144" t="s">
        <v>7882</v>
      </c>
      <c r="C484" s="141">
        <v>17</v>
      </c>
      <c r="D484" s="145">
        <v>33901814</v>
      </c>
      <c r="E484" s="145">
        <v>33905656</v>
      </c>
      <c r="F484" s="141">
        <v>10</v>
      </c>
      <c r="G484" s="142">
        <v>2.05E-7</v>
      </c>
    </row>
    <row r="485" spans="1:7">
      <c r="A485" s="140" t="s">
        <v>5565</v>
      </c>
      <c r="B485" s="144" t="s">
        <v>4512</v>
      </c>
      <c r="C485" s="141">
        <v>18</v>
      </c>
      <c r="D485" s="145">
        <v>25530930</v>
      </c>
      <c r="E485" s="145">
        <v>25757445</v>
      </c>
      <c r="F485" s="141">
        <v>621</v>
      </c>
      <c r="G485" s="142">
        <v>2.05E-7</v>
      </c>
    </row>
    <row r="486" spans="1:7">
      <c r="A486" s="140" t="s">
        <v>7883</v>
      </c>
      <c r="B486" s="144" t="s">
        <v>7884</v>
      </c>
      <c r="C486" s="141">
        <v>11</v>
      </c>
      <c r="D486" s="145">
        <v>66129992</v>
      </c>
      <c r="E486" s="145">
        <v>66139961</v>
      </c>
      <c r="F486" s="141">
        <v>21</v>
      </c>
      <c r="G486" s="142">
        <v>2.0800000000000001E-7</v>
      </c>
    </row>
    <row r="487" spans="1:7">
      <c r="A487" s="140" t="s">
        <v>7885</v>
      </c>
      <c r="B487" s="144" t="s">
        <v>2761</v>
      </c>
      <c r="C487" s="141">
        <v>3</v>
      </c>
      <c r="D487" s="145">
        <v>49133365</v>
      </c>
      <c r="E487" s="145">
        <v>49142562</v>
      </c>
      <c r="F487" s="141">
        <v>13</v>
      </c>
      <c r="G487" s="142">
        <v>2.0900000000000001E-7</v>
      </c>
    </row>
    <row r="488" spans="1:7">
      <c r="A488" s="140" t="s">
        <v>7886</v>
      </c>
      <c r="B488" s="144" t="s">
        <v>2390</v>
      </c>
      <c r="C488" s="141">
        <v>1</v>
      </c>
      <c r="D488" s="145">
        <v>44444874</v>
      </c>
      <c r="E488" s="145">
        <v>44456843</v>
      </c>
      <c r="F488" s="141">
        <v>27</v>
      </c>
      <c r="G488" s="142">
        <v>2.1299999999999999E-7</v>
      </c>
    </row>
    <row r="489" spans="1:7">
      <c r="A489" s="140" t="s">
        <v>4819</v>
      </c>
      <c r="B489" s="144" t="s">
        <v>2346</v>
      </c>
      <c r="C489" s="141">
        <v>1</v>
      </c>
      <c r="D489" s="145">
        <v>28879529</v>
      </c>
      <c r="E489" s="145">
        <v>28905057</v>
      </c>
      <c r="F489" s="141">
        <v>56</v>
      </c>
      <c r="G489" s="142">
        <v>2.1799999999999999E-7</v>
      </c>
    </row>
    <row r="490" spans="1:7">
      <c r="A490" s="140" t="s">
        <v>7887</v>
      </c>
      <c r="B490" s="144" t="s">
        <v>7888</v>
      </c>
      <c r="C490" s="141">
        <v>3</v>
      </c>
      <c r="D490" s="145">
        <v>62384021</v>
      </c>
      <c r="E490" s="145">
        <v>62861064</v>
      </c>
      <c r="F490" s="141">
        <v>2234</v>
      </c>
      <c r="G490" s="142">
        <v>2.2499999999999999E-7</v>
      </c>
    </row>
    <row r="491" spans="1:7">
      <c r="A491" s="140" t="s">
        <v>7889</v>
      </c>
      <c r="B491" s="144" t="s">
        <v>7890</v>
      </c>
      <c r="C491" s="141">
        <v>15</v>
      </c>
      <c r="D491" s="145">
        <v>56922374</v>
      </c>
      <c r="E491" s="145">
        <v>57026279</v>
      </c>
      <c r="F491" s="141">
        <v>263</v>
      </c>
      <c r="G491" s="142">
        <v>2.29E-7</v>
      </c>
    </row>
    <row r="492" spans="1:7">
      <c r="A492" s="140" t="s">
        <v>7891</v>
      </c>
      <c r="B492" s="144" t="s">
        <v>7892</v>
      </c>
      <c r="C492" s="141">
        <v>14</v>
      </c>
      <c r="D492" s="145">
        <v>64932217</v>
      </c>
      <c r="E492" s="145">
        <v>64941221</v>
      </c>
      <c r="F492" s="141">
        <v>16</v>
      </c>
      <c r="G492" s="142">
        <v>2.29E-7</v>
      </c>
    </row>
    <row r="493" spans="1:7">
      <c r="A493" s="140" t="s">
        <v>7893</v>
      </c>
      <c r="B493" s="144" t="s">
        <v>7894</v>
      </c>
      <c r="C493" s="141">
        <v>14</v>
      </c>
      <c r="D493" s="145">
        <v>104095525</v>
      </c>
      <c r="E493" s="145">
        <v>104167888</v>
      </c>
      <c r="F493" s="141">
        <v>213</v>
      </c>
      <c r="G493" s="142">
        <v>2.3799999999999999E-7</v>
      </c>
    </row>
    <row r="494" spans="1:7">
      <c r="A494" s="140" t="s">
        <v>7895</v>
      </c>
      <c r="B494" s="144" t="s">
        <v>7896</v>
      </c>
      <c r="C494" s="141">
        <v>6</v>
      </c>
      <c r="D494" s="145">
        <v>88117690</v>
      </c>
      <c r="E494" s="145">
        <v>88174191</v>
      </c>
      <c r="F494" s="141">
        <v>224</v>
      </c>
      <c r="G494" s="142">
        <v>2.3999999999999998E-7</v>
      </c>
    </row>
    <row r="495" spans="1:7">
      <c r="A495" s="140" t="s">
        <v>7897</v>
      </c>
      <c r="B495" s="144" t="s">
        <v>7898</v>
      </c>
      <c r="C495" s="141">
        <v>12</v>
      </c>
      <c r="D495" s="145">
        <v>62102029</v>
      </c>
      <c r="E495" s="145">
        <v>62586620</v>
      </c>
      <c r="F495" s="141">
        <v>1983</v>
      </c>
      <c r="G495" s="142">
        <v>2.4499999999999998E-7</v>
      </c>
    </row>
    <row r="496" spans="1:7">
      <c r="A496" s="140" t="s">
        <v>7899</v>
      </c>
      <c r="B496" s="144" t="s">
        <v>7900</v>
      </c>
      <c r="C496" s="141">
        <v>17</v>
      </c>
      <c r="D496" s="145">
        <v>79373540</v>
      </c>
      <c r="E496" s="145">
        <v>79433358</v>
      </c>
      <c r="F496" s="141">
        <v>232</v>
      </c>
      <c r="G496" s="142">
        <v>2.4600000000000001E-7</v>
      </c>
    </row>
    <row r="497" spans="1:7">
      <c r="A497" s="140" t="s">
        <v>4923</v>
      </c>
      <c r="B497" s="144" t="s">
        <v>2678</v>
      </c>
      <c r="C497" s="141">
        <v>2</v>
      </c>
      <c r="D497" s="145">
        <v>233733724</v>
      </c>
      <c r="E497" s="145">
        <v>233741111</v>
      </c>
      <c r="F497" s="141">
        <v>27</v>
      </c>
      <c r="G497" s="142">
        <v>2.5199999999999998E-7</v>
      </c>
    </row>
    <row r="498" spans="1:7">
      <c r="A498" s="140" t="s">
        <v>7901</v>
      </c>
      <c r="B498" s="144" t="s">
        <v>7902</v>
      </c>
      <c r="C498" s="141">
        <v>9</v>
      </c>
      <c r="D498" s="145">
        <v>130476227</v>
      </c>
      <c r="E498" s="145">
        <v>130487152</v>
      </c>
      <c r="F498" s="141">
        <v>17</v>
      </c>
      <c r="G498" s="142">
        <v>2.5400000000000002E-7</v>
      </c>
    </row>
    <row r="499" spans="1:7">
      <c r="A499" s="140" t="s">
        <v>7903</v>
      </c>
      <c r="B499" s="144" t="s">
        <v>7904</v>
      </c>
      <c r="C499" s="141">
        <v>1</v>
      </c>
      <c r="D499" s="145">
        <v>8921059</v>
      </c>
      <c r="E499" s="145">
        <v>8939151</v>
      </c>
      <c r="F499" s="141">
        <v>39</v>
      </c>
      <c r="G499" s="142">
        <v>2.5499999999999999E-7</v>
      </c>
    </row>
    <row r="500" spans="1:7">
      <c r="A500" s="140" t="s">
        <v>7905</v>
      </c>
      <c r="B500" s="144" t="s">
        <v>7906</v>
      </c>
      <c r="C500" s="141">
        <v>11</v>
      </c>
      <c r="D500" s="145">
        <v>66104804</v>
      </c>
      <c r="E500" s="145">
        <v>66112596</v>
      </c>
      <c r="F500" s="141">
        <v>17</v>
      </c>
      <c r="G500" s="142">
        <v>2.5899999999999998E-7</v>
      </c>
    </row>
    <row r="501" spans="1:7">
      <c r="A501" s="140" t="s">
        <v>7907</v>
      </c>
      <c r="B501" s="144" t="s">
        <v>7908</v>
      </c>
      <c r="C501" s="141">
        <v>12</v>
      </c>
      <c r="D501" s="145">
        <v>121016848</v>
      </c>
      <c r="E501" s="145">
        <v>121019201</v>
      </c>
      <c r="F501" s="141">
        <v>13</v>
      </c>
      <c r="G501" s="142">
        <v>2.67E-7</v>
      </c>
    </row>
    <row r="502" spans="1:7">
      <c r="A502" s="140" t="s">
        <v>7909</v>
      </c>
      <c r="B502" s="144" t="s">
        <v>2400</v>
      </c>
      <c r="C502" s="141">
        <v>1</v>
      </c>
      <c r="D502" s="145">
        <v>71318036</v>
      </c>
      <c r="E502" s="145">
        <v>71513497</v>
      </c>
      <c r="F502" s="141">
        <v>707</v>
      </c>
      <c r="G502" s="142">
        <v>2.6800000000000002E-7</v>
      </c>
    </row>
    <row r="503" spans="1:7">
      <c r="A503" s="140" t="s">
        <v>7910</v>
      </c>
      <c r="B503" s="144" t="s">
        <v>7911</v>
      </c>
      <c r="C503" s="141">
        <v>3</v>
      </c>
      <c r="D503" s="145">
        <v>141043055</v>
      </c>
      <c r="E503" s="145">
        <v>141168634</v>
      </c>
      <c r="F503" s="141">
        <v>367</v>
      </c>
      <c r="G503" s="142">
        <v>2.72E-7</v>
      </c>
    </row>
    <row r="504" spans="1:7">
      <c r="A504" s="140" t="s">
        <v>7912</v>
      </c>
      <c r="B504" s="144" t="s">
        <v>7913</v>
      </c>
      <c r="C504" s="141">
        <v>10</v>
      </c>
      <c r="D504" s="145">
        <v>23983675</v>
      </c>
      <c r="E504" s="145">
        <v>24836772</v>
      </c>
      <c r="F504" s="141">
        <v>3221</v>
      </c>
      <c r="G504" s="142">
        <v>2.7500000000000001E-7</v>
      </c>
    </row>
    <row r="505" spans="1:7">
      <c r="A505" s="140" t="s">
        <v>7914</v>
      </c>
      <c r="B505" s="144" t="s">
        <v>3782</v>
      </c>
      <c r="C505" s="141">
        <v>12</v>
      </c>
      <c r="D505" s="145">
        <v>48729065</v>
      </c>
      <c r="E505" s="145">
        <v>48745029</v>
      </c>
      <c r="F505" s="141">
        <v>51</v>
      </c>
      <c r="G505" s="142">
        <v>2.8299999999999998E-7</v>
      </c>
    </row>
    <row r="506" spans="1:7">
      <c r="A506" s="140" t="s">
        <v>7915</v>
      </c>
      <c r="B506" s="144" t="s">
        <v>7916</v>
      </c>
      <c r="C506" s="141">
        <v>14</v>
      </c>
      <c r="D506" s="145">
        <v>69658194</v>
      </c>
      <c r="E506" s="145">
        <v>69710737</v>
      </c>
      <c r="F506" s="141">
        <v>126</v>
      </c>
      <c r="G506" s="142">
        <v>2.9200000000000002E-7</v>
      </c>
    </row>
    <row r="507" spans="1:7">
      <c r="A507" s="140" t="s">
        <v>7917</v>
      </c>
      <c r="B507" s="144" t="s">
        <v>7918</v>
      </c>
      <c r="C507" s="141">
        <v>19</v>
      </c>
      <c r="D507" s="145">
        <v>19431496</v>
      </c>
      <c r="E507" s="145">
        <v>19469563</v>
      </c>
      <c r="F507" s="141">
        <v>103</v>
      </c>
      <c r="G507" s="142">
        <v>2.9900000000000002E-7</v>
      </c>
    </row>
    <row r="508" spans="1:7">
      <c r="A508" s="140" t="s">
        <v>7919</v>
      </c>
      <c r="B508" s="144" t="s">
        <v>7920</v>
      </c>
      <c r="C508" s="141">
        <v>9</v>
      </c>
      <c r="D508" s="145">
        <v>133884504</v>
      </c>
      <c r="E508" s="145">
        <v>133968446</v>
      </c>
      <c r="F508" s="141">
        <v>376</v>
      </c>
      <c r="G508" s="142">
        <v>3.0199999999999998E-7</v>
      </c>
    </row>
    <row r="509" spans="1:7">
      <c r="A509" s="140" t="s">
        <v>7921</v>
      </c>
      <c r="B509" s="144" t="s">
        <v>3568</v>
      </c>
      <c r="C509" s="141">
        <v>10</v>
      </c>
      <c r="D509" s="145">
        <v>63661013</v>
      </c>
      <c r="E509" s="145">
        <v>63856707</v>
      </c>
      <c r="F509" s="141">
        <v>691</v>
      </c>
      <c r="G509" s="142">
        <v>3.0199999999999998E-7</v>
      </c>
    </row>
    <row r="510" spans="1:7">
      <c r="A510" s="140" t="s">
        <v>7922</v>
      </c>
      <c r="B510" s="144" t="s">
        <v>7923</v>
      </c>
      <c r="C510" s="141">
        <v>6</v>
      </c>
      <c r="D510" s="145">
        <v>56322785</v>
      </c>
      <c r="E510" s="145">
        <v>56819426</v>
      </c>
      <c r="F510" s="141">
        <v>1212</v>
      </c>
      <c r="G510" s="142">
        <v>3.0600000000000001E-7</v>
      </c>
    </row>
    <row r="511" spans="1:7">
      <c r="A511" s="140" t="s">
        <v>5192</v>
      </c>
      <c r="B511" s="144" t="s">
        <v>3213</v>
      </c>
      <c r="C511" s="141">
        <v>6</v>
      </c>
      <c r="D511" s="145">
        <v>126660660</v>
      </c>
      <c r="E511" s="145">
        <v>126670548</v>
      </c>
      <c r="F511" s="141">
        <v>19</v>
      </c>
      <c r="G511" s="142">
        <v>3.0899999999999997E-7</v>
      </c>
    </row>
    <row r="512" spans="1:7">
      <c r="A512" s="140" t="s">
        <v>4861</v>
      </c>
      <c r="B512" s="144" t="s">
        <v>2442</v>
      </c>
      <c r="C512" s="141">
        <v>1</v>
      </c>
      <c r="D512" s="145">
        <v>201798288</v>
      </c>
      <c r="E512" s="145">
        <v>201853422</v>
      </c>
      <c r="F512" s="141">
        <v>179</v>
      </c>
      <c r="G512" s="142">
        <v>3.1199999999999999E-7</v>
      </c>
    </row>
    <row r="513" spans="1:7">
      <c r="A513" s="140" t="s">
        <v>7924</v>
      </c>
      <c r="B513" s="144" t="s">
        <v>7925</v>
      </c>
      <c r="C513" s="141">
        <v>5</v>
      </c>
      <c r="D513" s="145">
        <v>145583113</v>
      </c>
      <c r="E513" s="145">
        <v>145668786</v>
      </c>
      <c r="F513" s="141">
        <v>184</v>
      </c>
      <c r="G513" s="142">
        <v>3.2000000000000001E-7</v>
      </c>
    </row>
    <row r="514" spans="1:7">
      <c r="A514" s="140" t="s">
        <v>7926</v>
      </c>
      <c r="B514" s="144" t="s">
        <v>7927</v>
      </c>
      <c r="C514" s="141">
        <v>3</v>
      </c>
      <c r="D514" s="145">
        <v>108099216</v>
      </c>
      <c r="E514" s="145">
        <v>108248169</v>
      </c>
      <c r="F514" s="141">
        <v>499</v>
      </c>
      <c r="G514" s="142">
        <v>3.2300000000000002E-7</v>
      </c>
    </row>
    <row r="515" spans="1:7">
      <c r="A515" s="140" t="s">
        <v>7928</v>
      </c>
      <c r="B515" s="144" t="s">
        <v>7929</v>
      </c>
      <c r="C515" s="141">
        <v>9</v>
      </c>
      <c r="D515" s="145">
        <v>128199673</v>
      </c>
      <c r="E515" s="145">
        <v>128469513</v>
      </c>
      <c r="F515" s="141">
        <v>775</v>
      </c>
      <c r="G515" s="142">
        <v>3.2399999999999999E-7</v>
      </c>
    </row>
    <row r="516" spans="1:7">
      <c r="A516" s="140" t="s">
        <v>7930</v>
      </c>
      <c r="B516" s="144" t="s">
        <v>7931</v>
      </c>
      <c r="C516" s="141">
        <v>7</v>
      </c>
      <c r="D516" s="145">
        <v>105244932</v>
      </c>
      <c r="E516" s="145">
        <v>105517046</v>
      </c>
      <c r="F516" s="141">
        <v>937</v>
      </c>
      <c r="G516" s="142">
        <v>3.2399999999999999E-7</v>
      </c>
    </row>
    <row r="517" spans="1:7">
      <c r="A517" s="140" t="s">
        <v>7932</v>
      </c>
      <c r="B517" s="144" t="s">
        <v>7933</v>
      </c>
      <c r="C517" s="141">
        <v>12</v>
      </c>
      <c r="D517" s="145">
        <v>120941082</v>
      </c>
      <c r="E517" s="145">
        <v>120966964</v>
      </c>
      <c r="F517" s="141">
        <v>100</v>
      </c>
      <c r="G517" s="142">
        <v>3.3500000000000002E-7</v>
      </c>
    </row>
    <row r="518" spans="1:7">
      <c r="A518" s="140" t="s">
        <v>5508</v>
      </c>
      <c r="B518" s="144" t="s">
        <v>5509</v>
      </c>
      <c r="C518" s="141">
        <v>16</v>
      </c>
      <c r="D518" s="145">
        <v>68392230</v>
      </c>
      <c r="E518" s="145">
        <v>68482409</v>
      </c>
      <c r="F518" s="141">
        <v>256</v>
      </c>
      <c r="G518" s="142">
        <v>3.3500000000000002E-7</v>
      </c>
    </row>
    <row r="519" spans="1:7">
      <c r="A519" s="140" t="s">
        <v>7934</v>
      </c>
      <c r="B519" s="144" t="s">
        <v>7935</v>
      </c>
      <c r="C519" s="141">
        <v>1</v>
      </c>
      <c r="D519" s="145">
        <v>212537816</v>
      </c>
      <c r="E519" s="145">
        <v>212588267</v>
      </c>
      <c r="F519" s="141">
        <v>141</v>
      </c>
      <c r="G519" s="142">
        <v>3.3599999999999999E-7</v>
      </c>
    </row>
    <row r="520" spans="1:7">
      <c r="A520" s="140" t="s">
        <v>7936</v>
      </c>
      <c r="B520" s="144" t="s">
        <v>7937</v>
      </c>
      <c r="C520" s="141">
        <v>8</v>
      </c>
      <c r="D520" s="145">
        <v>143781529</v>
      </c>
      <c r="E520" s="145">
        <v>143785588</v>
      </c>
      <c r="F520" s="141">
        <v>16</v>
      </c>
      <c r="G520" s="142">
        <v>3.3999999999999997E-7</v>
      </c>
    </row>
    <row r="521" spans="1:7">
      <c r="A521" s="140" t="s">
        <v>5047</v>
      </c>
      <c r="B521" s="144" t="s">
        <v>2886</v>
      </c>
      <c r="C521" s="141">
        <v>4</v>
      </c>
      <c r="D521" s="145">
        <v>3443702</v>
      </c>
      <c r="E521" s="145">
        <v>3451214</v>
      </c>
      <c r="F521" s="141">
        <v>40</v>
      </c>
      <c r="G521" s="142">
        <v>3.4200000000000002E-7</v>
      </c>
    </row>
    <row r="522" spans="1:7">
      <c r="A522" s="140" t="s">
        <v>7938</v>
      </c>
      <c r="B522" s="144" t="s">
        <v>7939</v>
      </c>
      <c r="C522" s="141">
        <v>1</v>
      </c>
      <c r="D522" s="145">
        <v>110574199</v>
      </c>
      <c r="E522" s="145">
        <v>110597263</v>
      </c>
      <c r="F522" s="141">
        <v>67</v>
      </c>
      <c r="G522" s="142">
        <v>3.4400000000000001E-7</v>
      </c>
    </row>
    <row r="523" spans="1:7">
      <c r="A523" s="140" t="s">
        <v>7940</v>
      </c>
      <c r="B523" s="144" t="s">
        <v>7941</v>
      </c>
      <c r="C523" s="141">
        <v>7</v>
      </c>
      <c r="D523" s="145">
        <v>99564350</v>
      </c>
      <c r="E523" s="145">
        <v>99573735</v>
      </c>
      <c r="F523" s="141">
        <v>20</v>
      </c>
      <c r="G523" s="142">
        <v>3.4499999999999998E-7</v>
      </c>
    </row>
    <row r="524" spans="1:7">
      <c r="A524" s="140" t="s">
        <v>7942</v>
      </c>
      <c r="B524" s="144" t="s">
        <v>2388</v>
      </c>
      <c r="C524" s="141">
        <v>1</v>
      </c>
      <c r="D524" s="145">
        <v>44435653</v>
      </c>
      <c r="E524" s="145">
        <v>44439043</v>
      </c>
      <c r="F524" s="141">
        <v>4</v>
      </c>
      <c r="G524" s="142">
        <v>3.4799999999999999E-7</v>
      </c>
    </row>
    <row r="525" spans="1:7">
      <c r="A525" s="140" t="s">
        <v>7943</v>
      </c>
      <c r="B525" s="144" t="s">
        <v>7944</v>
      </c>
      <c r="C525" s="141">
        <v>21</v>
      </c>
      <c r="D525" s="145">
        <v>35014706</v>
      </c>
      <c r="E525" s="145">
        <v>35261609</v>
      </c>
      <c r="F525" s="141">
        <v>606</v>
      </c>
      <c r="G525" s="142">
        <v>3.4900000000000001E-7</v>
      </c>
    </row>
    <row r="526" spans="1:7">
      <c r="A526" s="140" t="s">
        <v>7945</v>
      </c>
      <c r="B526" s="144" t="s">
        <v>7946</v>
      </c>
      <c r="C526" s="141">
        <v>2</v>
      </c>
      <c r="D526" s="145">
        <v>162272620</v>
      </c>
      <c r="E526" s="145">
        <v>162282381</v>
      </c>
      <c r="F526" s="141">
        <v>14</v>
      </c>
      <c r="G526" s="142">
        <v>3.5100000000000001E-7</v>
      </c>
    </row>
    <row r="527" spans="1:7">
      <c r="A527" s="140" t="s">
        <v>7947</v>
      </c>
      <c r="B527" s="144" t="s">
        <v>7948</v>
      </c>
      <c r="C527" s="141">
        <v>8</v>
      </c>
      <c r="D527" s="145">
        <v>91803921</v>
      </c>
      <c r="E527" s="145">
        <v>91971630</v>
      </c>
      <c r="F527" s="141">
        <v>487</v>
      </c>
      <c r="G527" s="142">
        <v>3.5699999999999998E-7</v>
      </c>
    </row>
    <row r="528" spans="1:7">
      <c r="A528" s="140" t="s">
        <v>7949</v>
      </c>
      <c r="B528" s="144" t="s">
        <v>7950</v>
      </c>
      <c r="C528" s="141">
        <v>3</v>
      </c>
      <c r="D528" s="145">
        <v>161062580</v>
      </c>
      <c r="E528" s="145">
        <v>161090662</v>
      </c>
      <c r="F528" s="141">
        <v>128</v>
      </c>
      <c r="G528" s="142">
        <v>3.58E-7</v>
      </c>
    </row>
    <row r="529" spans="1:7">
      <c r="A529" s="140" t="s">
        <v>7951</v>
      </c>
      <c r="B529" s="144" t="s">
        <v>2602</v>
      </c>
      <c r="C529" s="141">
        <v>2</v>
      </c>
      <c r="D529" s="145">
        <v>185463093</v>
      </c>
      <c r="E529" s="145">
        <v>185804214</v>
      </c>
      <c r="F529" s="141">
        <v>1073</v>
      </c>
      <c r="G529" s="142">
        <v>3.5999999999999999E-7</v>
      </c>
    </row>
    <row r="530" spans="1:7">
      <c r="A530" s="140" t="s">
        <v>7952</v>
      </c>
      <c r="B530" s="144" t="s">
        <v>7953</v>
      </c>
      <c r="C530" s="141">
        <v>15</v>
      </c>
      <c r="D530" s="145">
        <v>26788693</v>
      </c>
      <c r="E530" s="145">
        <v>27018935</v>
      </c>
      <c r="F530" s="141">
        <v>853</v>
      </c>
      <c r="G530" s="142">
        <v>3.7599999999999998E-7</v>
      </c>
    </row>
    <row r="531" spans="1:7">
      <c r="A531" s="140" t="s">
        <v>7954</v>
      </c>
      <c r="B531" s="144" t="s">
        <v>7955</v>
      </c>
      <c r="C531" s="141">
        <v>20</v>
      </c>
      <c r="D531" s="145">
        <v>47662783</v>
      </c>
      <c r="E531" s="145">
        <v>47713497</v>
      </c>
      <c r="F531" s="141">
        <v>155</v>
      </c>
      <c r="G531" s="142">
        <v>3.8099999999999998E-7</v>
      </c>
    </row>
    <row r="532" spans="1:7">
      <c r="A532" s="140" t="s">
        <v>7956</v>
      </c>
      <c r="B532" s="144" t="s">
        <v>7957</v>
      </c>
      <c r="C532" s="141">
        <v>12</v>
      </c>
      <c r="D532" s="145">
        <v>27397078</v>
      </c>
      <c r="E532" s="145">
        <v>27478892</v>
      </c>
      <c r="F532" s="141">
        <v>291</v>
      </c>
      <c r="G532" s="142">
        <v>3.9900000000000001E-7</v>
      </c>
    </row>
    <row r="533" spans="1:7">
      <c r="A533" s="140" t="s">
        <v>7958</v>
      </c>
      <c r="B533" s="144" t="s">
        <v>7959</v>
      </c>
      <c r="C533" s="141">
        <v>5</v>
      </c>
      <c r="D533" s="145">
        <v>160715426</v>
      </c>
      <c r="E533" s="145">
        <v>160975130</v>
      </c>
      <c r="F533" s="141">
        <v>869</v>
      </c>
      <c r="G533" s="142">
        <v>4.0400000000000002E-7</v>
      </c>
    </row>
    <row r="534" spans="1:7">
      <c r="A534" s="140" t="s">
        <v>7960</v>
      </c>
      <c r="B534" s="144" t="s">
        <v>7961</v>
      </c>
      <c r="C534" s="141">
        <v>16</v>
      </c>
      <c r="D534" s="145">
        <v>78133310</v>
      </c>
      <c r="E534" s="145">
        <v>79246567</v>
      </c>
      <c r="F534" s="141">
        <v>9087</v>
      </c>
      <c r="G534" s="142">
        <v>4.0699999999999998E-7</v>
      </c>
    </row>
    <row r="535" spans="1:7">
      <c r="A535" s="140" t="s">
        <v>7962</v>
      </c>
      <c r="B535" s="144" t="s">
        <v>7963</v>
      </c>
      <c r="C535" s="141">
        <v>11</v>
      </c>
      <c r="D535" s="145">
        <v>65647284</v>
      </c>
      <c r="E535" s="145">
        <v>65651212</v>
      </c>
      <c r="F535" s="141">
        <v>15</v>
      </c>
      <c r="G535" s="142">
        <v>4.1199999999999998E-7</v>
      </c>
    </row>
    <row r="536" spans="1:7">
      <c r="A536" s="140" t="s">
        <v>7964</v>
      </c>
      <c r="B536" s="144" t="s">
        <v>7965</v>
      </c>
      <c r="C536" s="141">
        <v>1</v>
      </c>
      <c r="D536" s="145">
        <v>93544792</v>
      </c>
      <c r="E536" s="145">
        <v>93604638</v>
      </c>
      <c r="F536" s="141">
        <v>155</v>
      </c>
      <c r="G536" s="142">
        <v>4.2399999999999999E-7</v>
      </c>
    </row>
    <row r="537" spans="1:7">
      <c r="A537" s="140" t="s">
        <v>7966</v>
      </c>
      <c r="B537" s="144" t="s">
        <v>7967</v>
      </c>
      <c r="C537" s="141">
        <v>2</v>
      </c>
      <c r="D537" s="145">
        <v>172778935</v>
      </c>
      <c r="E537" s="145">
        <v>172848600</v>
      </c>
      <c r="F537" s="141">
        <v>204</v>
      </c>
      <c r="G537" s="142">
        <v>4.2599999999999998E-7</v>
      </c>
    </row>
    <row r="538" spans="1:7">
      <c r="A538" s="140" t="s">
        <v>7968</v>
      </c>
      <c r="B538" s="144" t="s">
        <v>7969</v>
      </c>
      <c r="C538" s="141">
        <v>9</v>
      </c>
      <c r="D538" s="145">
        <v>72999513</v>
      </c>
      <c r="E538" s="145">
        <v>73029573</v>
      </c>
      <c r="F538" s="141">
        <v>65</v>
      </c>
      <c r="G538" s="142">
        <v>4.2800000000000002E-7</v>
      </c>
    </row>
    <row r="539" spans="1:7">
      <c r="A539" s="140" t="s">
        <v>7970</v>
      </c>
      <c r="B539" s="144" t="s">
        <v>7971</v>
      </c>
      <c r="C539" s="141">
        <v>10</v>
      </c>
      <c r="D539" s="145">
        <v>69644427</v>
      </c>
      <c r="E539" s="145">
        <v>69678147</v>
      </c>
      <c r="F539" s="141">
        <v>118</v>
      </c>
      <c r="G539" s="142">
        <v>4.3599999999999999E-7</v>
      </c>
    </row>
    <row r="540" spans="1:7">
      <c r="A540" s="140" t="s">
        <v>5024</v>
      </c>
      <c r="B540" s="144" t="s">
        <v>2811</v>
      </c>
      <c r="C540" s="141">
        <v>3</v>
      </c>
      <c r="D540" s="145">
        <v>50595456</v>
      </c>
      <c r="E540" s="145">
        <v>50608458</v>
      </c>
      <c r="F540" s="141">
        <v>29</v>
      </c>
      <c r="G540" s="142">
        <v>4.3700000000000001E-7</v>
      </c>
    </row>
    <row r="541" spans="1:7">
      <c r="A541" s="140" t="s">
        <v>5328</v>
      </c>
      <c r="B541" s="144" t="s">
        <v>3631</v>
      </c>
      <c r="C541" s="141">
        <v>10</v>
      </c>
      <c r="D541" s="145">
        <v>104678075</v>
      </c>
      <c r="E541" s="145">
        <v>104838344</v>
      </c>
      <c r="F541" s="141">
        <v>458</v>
      </c>
      <c r="G541" s="142">
        <v>4.3700000000000001E-7</v>
      </c>
    </row>
    <row r="542" spans="1:7">
      <c r="A542" s="140" t="s">
        <v>7972</v>
      </c>
      <c r="B542" s="144" t="s">
        <v>3099</v>
      </c>
      <c r="C542" s="141">
        <v>6</v>
      </c>
      <c r="D542" s="145">
        <v>26196982</v>
      </c>
      <c r="E542" s="145">
        <v>26199521</v>
      </c>
      <c r="F542" s="141">
        <v>12</v>
      </c>
      <c r="G542" s="142">
        <v>4.4799999999999999E-7</v>
      </c>
    </row>
    <row r="543" spans="1:7">
      <c r="A543" s="140" t="s">
        <v>7973</v>
      </c>
      <c r="B543" s="144" t="s">
        <v>7974</v>
      </c>
      <c r="C543" s="141">
        <v>8</v>
      </c>
      <c r="D543" s="145">
        <v>143808621</v>
      </c>
      <c r="E543" s="145">
        <v>143818350</v>
      </c>
      <c r="F543" s="141">
        <v>32</v>
      </c>
      <c r="G543" s="142">
        <v>4.7100000000000002E-7</v>
      </c>
    </row>
    <row r="544" spans="1:7">
      <c r="A544" s="140" t="s">
        <v>7975</v>
      </c>
      <c r="B544" s="144" t="s">
        <v>7976</v>
      </c>
      <c r="C544" s="141">
        <v>6</v>
      </c>
      <c r="D544" s="145">
        <v>109505723</v>
      </c>
      <c r="E544" s="145">
        <v>109551438</v>
      </c>
      <c r="F544" s="141">
        <v>246</v>
      </c>
      <c r="G544" s="142">
        <v>4.7599999999999997E-7</v>
      </c>
    </row>
    <row r="545" spans="1:7">
      <c r="A545" s="140" t="s">
        <v>7977</v>
      </c>
      <c r="B545" s="144" t="s">
        <v>7978</v>
      </c>
      <c r="C545" s="141">
        <v>6</v>
      </c>
      <c r="D545" s="145">
        <v>26113389</v>
      </c>
      <c r="E545" s="145">
        <v>26124266</v>
      </c>
      <c r="F545" s="141">
        <v>67</v>
      </c>
      <c r="G545" s="142">
        <v>4.9200000000000001E-7</v>
      </c>
    </row>
    <row r="546" spans="1:7">
      <c r="A546" s="140" t="s">
        <v>7979</v>
      </c>
      <c r="B546" s="144" t="s">
        <v>7980</v>
      </c>
      <c r="C546" s="141">
        <v>11</v>
      </c>
      <c r="D546" s="145">
        <v>113280317</v>
      </c>
      <c r="E546" s="145">
        <v>113346413</v>
      </c>
      <c r="F546" s="141">
        <v>237</v>
      </c>
      <c r="G546" s="142">
        <v>4.9200000000000001E-7</v>
      </c>
    </row>
    <row r="547" spans="1:7">
      <c r="A547" s="140" t="s">
        <v>7981</v>
      </c>
      <c r="B547" s="144" t="s">
        <v>7982</v>
      </c>
      <c r="C547" s="141">
        <v>14</v>
      </c>
      <c r="D547" s="145">
        <v>64971292</v>
      </c>
      <c r="E547" s="145">
        <v>65000408</v>
      </c>
      <c r="F547" s="141">
        <v>101</v>
      </c>
      <c r="G547" s="142">
        <v>4.9999999999999998E-7</v>
      </c>
    </row>
    <row r="548" spans="1:7">
      <c r="A548" s="140" t="s">
        <v>7983</v>
      </c>
      <c r="B548" s="144" t="s">
        <v>7984</v>
      </c>
      <c r="C548" s="141">
        <v>9</v>
      </c>
      <c r="D548" s="145">
        <v>130478358</v>
      </c>
      <c r="E548" s="145">
        <v>130493879</v>
      </c>
      <c r="F548" s="141">
        <v>38</v>
      </c>
      <c r="G548" s="142">
        <v>5.0399999999999996E-7</v>
      </c>
    </row>
    <row r="549" spans="1:7">
      <c r="A549" s="140" t="s">
        <v>7985</v>
      </c>
      <c r="B549" s="144" t="s">
        <v>7986</v>
      </c>
      <c r="C549" s="141">
        <v>2</v>
      </c>
      <c r="D549" s="145">
        <v>202937978</v>
      </c>
      <c r="E549" s="145">
        <v>203061886</v>
      </c>
      <c r="F549" s="141">
        <v>385</v>
      </c>
      <c r="G549" s="142">
        <v>5.2300000000000001E-7</v>
      </c>
    </row>
    <row r="550" spans="1:7">
      <c r="A550" s="140" t="s">
        <v>7987</v>
      </c>
      <c r="B550" s="144" t="s">
        <v>4032</v>
      </c>
      <c r="C550" s="141">
        <v>14</v>
      </c>
      <c r="D550" s="145">
        <v>24547902</v>
      </c>
      <c r="E550" s="145">
        <v>24584223</v>
      </c>
      <c r="F550" s="141">
        <v>78</v>
      </c>
      <c r="G550" s="142">
        <v>5.3600000000000004E-7</v>
      </c>
    </row>
    <row r="551" spans="1:7">
      <c r="A551" s="140" t="s">
        <v>7988</v>
      </c>
      <c r="B551" s="144" t="s">
        <v>2866</v>
      </c>
      <c r="C551" s="141">
        <v>3</v>
      </c>
      <c r="D551" s="145">
        <v>182511291</v>
      </c>
      <c r="E551" s="145">
        <v>182639423</v>
      </c>
      <c r="F551" s="141">
        <v>298</v>
      </c>
      <c r="G551" s="142">
        <v>5.4000000000000002E-7</v>
      </c>
    </row>
    <row r="552" spans="1:7">
      <c r="A552" s="140" t="s">
        <v>7989</v>
      </c>
      <c r="B552" s="144" t="s">
        <v>7990</v>
      </c>
      <c r="C552" s="141">
        <v>9</v>
      </c>
      <c r="D552" s="145">
        <v>8314246</v>
      </c>
      <c r="E552" s="145">
        <v>10612723</v>
      </c>
      <c r="F552" s="141">
        <v>12910</v>
      </c>
      <c r="G552" s="142">
        <v>5.5599999999999995E-7</v>
      </c>
    </row>
    <row r="553" spans="1:7">
      <c r="A553" s="140" t="s">
        <v>7991</v>
      </c>
      <c r="B553" s="144" t="s">
        <v>3710</v>
      </c>
      <c r="C553" s="141">
        <v>11</v>
      </c>
      <c r="D553" s="145">
        <v>78364328</v>
      </c>
      <c r="E553" s="145">
        <v>79152014</v>
      </c>
      <c r="F553" s="141">
        <v>2966</v>
      </c>
      <c r="G553" s="142">
        <v>5.9299999999999998E-7</v>
      </c>
    </row>
    <row r="554" spans="1:7">
      <c r="A554" s="140" t="s">
        <v>7992</v>
      </c>
      <c r="B554" s="144" t="s">
        <v>7993</v>
      </c>
      <c r="C554" s="141">
        <v>22</v>
      </c>
      <c r="D554" s="145">
        <v>50713408</v>
      </c>
      <c r="E554" s="145">
        <v>50746062</v>
      </c>
      <c r="F554" s="141">
        <v>130</v>
      </c>
      <c r="G554" s="142">
        <v>5.9299999999999998E-7</v>
      </c>
    </row>
    <row r="555" spans="1:7">
      <c r="A555" s="140" t="s">
        <v>7994</v>
      </c>
      <c r="B555" s="144" t="s">
        <v>7995</v>
      </c>
      <c r="C555" s="141">
        <v>4</v>
      </c>
      <c r="D555" s="145">
        <v>1641608</v>
      </c>
      <c r="E555" s="145">
        <v>1685988</v>
      </c>
      <c r="F555" s="141">
        <v>205</v>
      </c>
      <c r="G555" s="142">
        <v>5.9599999999999999E-7</v>
      </c>
    </row>
    <row r="556" spans="1:7">
      <c r="A556" s="140" t="s">
        <v>7996</v>
      </c>
      <c r="B556" s="144" t="s">
        <v>3014</v>
      </c>
      <c r="C556" s="141">
        <v>5</v>
      </c>
      <c r="D556" s="145">
        <v>102594442</v>
      </c>
      <c r="E556" s="145">
        <v>102614361</v>
      </c>
      <c r="F556" s="141">
        <v>57</v>
      </c>
      <c r="G556" s="142">
        <v>6.06E-7</v>
      </c>
    </row>
    <row r="557" spans="1:7">
      <c r="A557" s="140" t="s">
        <v>7997</v>
      </c>
      <c r="B557" s="144" t="s">
        <v>7998</v>
      </c>
      <c r="C557" s="141">
        <v>8</v>
      </c>
      <c r="D557" s="145">
        <v>68085746</v>
      </c>
      <c r="E557" s="145">
        <v>68255912</v>
      </c>
      <c r="F557" s="141">
        <v>357</v>
      </c>
      <c r="G557" s="142">
        <v>6.2900000000000003E-7</v>
      </c>
    </row>
    <row r="558" spans="1:7">
      <c r="A558" s="140" t="s">
        <v>5620</v>
      </c>
      <c r="B558" s="144" t="s">
        <v>4791</v>
      </c>
      <c r="C558" s="141">
        <v>22</v>
      </c>
      <c r="D558" s="145">
        <v>33668509</v>
      </c>
      <c r="E558" s="145">
        <v>34316464</v>
      </c>
      <c r="F558" s="141">
        <v>2980</v>
      </c>
      <c r="G558" s="142">
        <v>6.3799999999999997E-7</v>
      </c>
    </row>
    <row r="559" spans="1:7">
      <c r="A559" s="140" t="s">
        <v>7999</v>
      </c>
      <c r="B559" s="144" t="s">
        <v>8000</v>
      </c>
      <c r="C559" s="141">
        <v>1</v>
      </c>
      <c r="D559" s="145">
        <v>235530728</v>
      </c>
      <c r="E559" s="145">
        <v>235612280</v>
      </c>
      <c r="F559" s="141">
        <v>280</v>
      </c>
      <c r="G559" s="142">
        <v>6.4499999999999997E-7</v>
      </c>
    </row>
    <row r="560" spans="1:7">
      <c r="A560" s="140" t="s">
        <v>8001</v>
      </c>
      <c r="B560" s="144" t="s">
        <v>8002</v>
      </c>
      <c r="C560" s="141">
        <v>7</v>
      </c>
      <c r="D560" s="145">
        <v>44421965</v>
      </c>
      <c r="E560" s="145">
        <v>44530474</v>
      </c>
      <c r="F560" s="141">
        <v>282</v>
      </c>
      <c r="G560" s="142">
        <v>6.4499999999999997E-7</v>
      </c>
    </row>
    <row r="561" spans="1:7">
      <c r="A561" s="140" t="s">
        <v>5141</v>
      </c>
      <c r="B561" s="144" t="s">
        <v>3071</v>
      </c>
      <c r="C561" s="141">
        <v>6</v>
      </c>
      <c r="D561" s="145">
        <v>12716888</v>
      </c>
      <c r="E561" s="145">
        <v>13290476</v>
      </c>
      <c r="F561" s="141">
        <v>2005</v>
      </c>
      <c r="G561" s="142">
        <v>6.4600000000000004E-7</v>
      </c>
    </row>
    <row r="562" spans="1:7">
      <c r="A562" s="140" t="s">
        <v>5524</v>
      </c>
      <c r="B562" s="144" t="s">
        <v>4302</v>
      </c>
      <c r="C562" s="141">
        <v>16</v>
      </c>
      <c r="D562" s="145">
        <v>89642176</v>
      </c>
      <c r="E562" s="145">
        <v>89663654</v>
      </c>
      <c r="F562" s="141">
        <v>91</v>
      </c>
      <c r="G562" s="142">
        <v>6.4899999999999995E-7</v>
      </c>
    </row>
    <row r="563" spans="1:7">
      <c r="A563" s="140" t="s">
        <v>8003</v>
      </c>
      <c r="B563" s="144" t="s">
        <v>8004</v>
      </c>
      <c r="C563" s="141">
        <v>10</v>
      </c>
      <c r="D563" s="145">
        <v>99116458</v>
      </c>
      <c r="E563" s="145">
        <v>99161127</v>
      </c>
      <c r="F563" s="141">
        <v>228</v>
      </c>
      <c r="G563" s="142">
        <v>6.5300000000000004E-7</v>
      </c>
    </row>
    <row r="564" spans="1:7">
      <c r="A564" s="140" t="s">
        <v>8005</v>
      </c>
      <c r="B564" s="144" t="s">
        <v>8006</v>
      </c>
      <c r="C564" s="141">
        <v>12</v>
      </c>
      <c r="D564" s="145">
        <v>121200313</v>
      </c>
      <c r="E564" s="145">
        <v>121342155</v>
      </c>
      <c r="F564" s="141">
        <v>522</v>
      </c>
      <c r="G564" s="142">
        <v>6.7100000000000001E-7</v>
      </c>
    </row>
    <row r="565" spans="1:7">
      <c r="A565" s="140" t="s">
        <v>8007</v>
      </c>
      <c r="B565" s="144" t="s">
        <v>8008</v>
      </c>
      <c r="C565" s="141">
        <v>12</v>
      </c>
      <c r="D565" s="145">
        <v>122459861</v>
      </c>
      <c r="E565" s="145">
        <v>122499950</v>
      </c>
      <c r="F565" s="141">
        <v>131</v>
      </c>
      <c r="G565" s="142">
        <v>6.75E-7</v>
      </c>
    </row>
    <row r="566" spans="1:7">
      <c r="A566" s="140" t="s">
        <v>8009</v>
      </c>
      <c r="B566" s="144" t="s">
        <v>8010</v>
      </c>
      <c r="C566" s="141">
        <v>21</v>
      </c>
      <c r="D566" s="145">
        <v>34937165</v>
      </c>
      <c r="E566" s="145">
        <v>34961019</v>
      </c>
      <c r="F566" s="141">
        <v>40</v>
      </c>
      <c r="G566" s="142">
        <v>6.8599999999999998E-7</v>
      </c>
    </row>
    <row r="567" spans="1:7">
      <c r="A567" s="140" t="s">
        <v>8011</v>
      </c>
      <c r="B567" s="144" t="s">
        <v>3938</v>
      </c>
      <c r="C567" s="141">
        <v>12</v>
      </c>
      <c r="D567" s="145">
        <v>123212153</v>
      </c>
      <c r="E567" s="145">
        <v>123215129</v>
      </c>
      <c r="F567" s="141">
        <v>9</v>
      </c>
      <c r="G567" s="142">
        <v>6.8599999999999998E-7</v>
      </c>
    </row>
    <row r="568" spans="1:7">
      <c r="A568" s="140" t="s">
        <v>8012</v>
      </c>
      <c r="B568" s="144" t="s">
        <v>8013</v>
      </c>
      <c r="C568" s="141">
        <v>1</v>
      </c>
      <c r="D568" s="145">
        <v>159253678</v>
      </c>
      <c r="E568" s="145">
        <v>159278014</v>
      </c>
      <c r="F568" s="141">
        <v>81</v>
      </c>
      <c r="G568" s="142">
        <v>7.1800000000000005E-7</v>
      </c>
    </row>
    <row r="569" spans="1:7">
      <c r="A569" s="140" t="s">
        <v>8014</v>
      </c>
      <c r="B569" s="144" t="s">
        <v>8015</v>
      </c>
      <c r="C569" s="141">
        <v>10</v>
      </c>
      <c r="D569" s="145">
        <v>69681656</v>
      </c>
      <c r="E569" s="145">
        <v>69835103</v>
      </c>
      <c r="F569" s="141">
        <v>413</v>
      </c>
      <c r="G569" s="142">
        <v>7.1900000000000002E-7</v>
      </c>
    </row>
    <row r="570" spans="1:7">
      <c r="A570" s="140" t="s">
        <v>8016</v>
      </c>
      <c r="B570" s="144" t="s">
        <v>8017</v>
      </c>
      <c r="C570" s="141">
        <v>17</v>
      </c>
      <c r="D570" s="145">
        <v>43002079</v>
      </c>
      <c r="E570" s="145">
        <v>43025079</v>
      </c>
      <c r="F570" s="141">
        <v>80</v>
      </c>
      <c r="G570" s="142">
        <v>7.2799999999999995E-7</v>
      </c>
    </row>
    <row r="571" spans="1:7">
      <c r="A571" s="140" t="s">
        <v>8018</v>
      </c>
      <c r="B571" s="144" t="s">
        <v>8019</v>
      </c>
      <c r="C571" s="141">
        <v>3</v>
      </c>
      <c r="D571" s="145">
        <v>185764106</v>
      </c>
      <c r="E571" s="145">
        <v>185826901</v>
      </c>
      <c r="F571" s="141">
        <v>138</v>
      </c>
      <c r="G571" s="142">
        <v>7.3300000000000001E-7</v>
      </c>
    </row>
    <row r="572" spans="1:7">
      <c r="A572" s="140" t="s">
        <v>8020</v>
      </c>
      <c r="B572" s="144" t="s">
        <v>8021</v>
      </c>
      <c r="C572" s="141">
        <v>21</v>
      </c>
      <c r="D572" s="145">
        <v>34915344</v>
      </c>
      <c r="E572" s="145">
        <v>34949820</v>
      </c>
      <c r="F572" s="141">
        <v>52</v>
      </c>
      <c r="G572" s="142">
        <v>7.5000000000000002E-7</v>
      </c>
    </row>
    <row r="573" spans="1:7">
      <c r="A573" s="140" t="s">
        <v>8022</v>
      </c>
      <c r="B573" s="144" t="s">
        <v>4421</v>
      </c>
      <c r="C573" s="141">
        <v>17</v>
      </c>
      <c r="D573" s="145">
        <v>42982994</v>
      </c>
      <c r="E573" s="145">
        <v>42992920</v>
      </c>
      <c r="F573" s="141">
        <v>43</v>
      </c>
      <c r="G573" s="142">
        <v>7.8700000000000005E-7</v>
      </c>
    </row>
    <row r="574" spans="1:7">
      <c r="A574" s="140" t="s">
        <v>8023</v>
      </c>
      <c r="B574" s="144" t="s">
        <v>8024</v>
      </c>
      <c r="C574" s="141">
        <v>18</v>
      </c>
      <c r="D574" s="145">
        <v>44558943</v>
      </c>
      <c r="E574" s="145">
        <v>44561988</v>
      </c>
      <c r="F574" s="141">
        <v>18</v>
      </c>
      <c r="G574" s="142">
        <v>7.92E-7</v>
      </c>
    </row>
    <row r="575" spans="1:7">
      <c r="A575" s="140" t="s">
        <v>8025</v>
      </c>
      <c r="B575" s="144" t="s">
        <v>8026</v>
      </c>
      <c r="C575" s="141">
        <v>8</v>
      </c>
      <c r="D575" s="145">
        <v>92006499</v>
      </c>
      <c r="E575" s="145">
        <v>92053203</v>
      </c>
      <c r="F575" s="141">
        <v>125</v>
      </c>
      <c r="G575" s="142">
        <v>7.9699999999999995E-7</v>
      </c>
    </row>
    <row r="576" spans="1:7">
      <c r="A576" s="140" t="s">
        <v>8027</v>
      </c>
      <c r="B576" s="144" t="s">
        <v>8028</v>
      </c>
      <c r="C576" s="141">
        <v>9</v>
      </c>
      <c r="D576" s="145">
        <v>111629800</v>
      </c>
      <c r="E576" s="145">
        <v>111696608</v>
      </c>
      <c r="F576" s="141">
        <v>330</v>
      </c>
      <c r="G576" s="142">
        <v>7.9800000000000003E-7</v>
      </c>
    </row>
    <row r="577" spans="1:7">
      <c r="A577" s="140" t="s">
        <v>8029</v>
      </c>
      <c r="B577" s="144" t="s">
        <v>8030</v>
      </c>
      <c r="C577" s="141">
        <v>6</v>
      </c>
      <c r="D577" s="145">
        <v>31105311</v>
      </c>
      <c r="E577" s="145">
        <v>31107127</v>
      </c>
      <c r="F577" s="141">
        <v>23</v>
      </c>
      <c r="G577" s="142">
        <v>8.1100000000000005E-7</v>
      </c>
    </row>
    <row r="578" spans="1:7">
      <c r="A578" s="140" t="s">
        <v>8031</v>
      </c>
      <c r="B578" s="144" t="s">
        <v>8032</v>
      </c>
      <c r="C578" s="141">
        <v>4</v>
      </c>
      <c r="D578" s="145">
        <v>46037786</v>
      </c>
      <c r="E578" s="145">
        <v>46126082</v>
      </c>
      <c r="F578" s="141">
        <v>332</v>
      </c>
      <c r="G578" s="142">
        <v>8.1699999999999997E-7</v>
      </c>
    </row>
    <row r="579" spans="1:7">
      <c r="A579" s="140" t="s">
        <v>8033</v>
      </c>
      <c r="B579" s="144" t="s">
        <v>8034</v>
      </c>
      <c r="C579" s="141">
        <v>22</v>
      </c>
      <c r="D579" s="145">
        <v>39843235</v>
      </c>
      <c r="E579" s="145">
        <v>39888199</v>
      </c>
      <c r="F579" s="141">
        <v>113</v>
      </c>
      <c r="G579" s="142">
        <v>8.2799999999999995E-7</v>
      </c>
    </row>
    <row r="580" spans="1:7">
      <c r="A580" s="140" t="s">
        <v>8035</v>
      </c>
      <c r="B580" s="144" t="s">
        <v>8036</v>
      </c>
      <c r="C580" s="141">
        <v>15</v>
      </c>
      <c r="D580" s="145">
        <v>57210833</v>
      </c>
      <c r="E580" s="145">
        <v>57580716</v>
      </c>
      <c r="F580" s="141">
        <v>1341</v>
      </c>
      <c r="G580" s="142">
        <v>8.5700000000000001E-7</v>
      </c>
    </row>
    <row r="581" spans="1:7">
      <c r="A581" s="140" t="s">
        <v>8037</v>
      </c>
      <c r="B581" s="144" t="s">
        <v>8038</v>
      </c>
      <c r="C581" s="141">
        <v>5</v>
      </c>
      <c r="D581" s="145">
        <v>10971952</v>
      </c>
      <c r="E581" s="145">
        <v>11904155</v>
      </c>
      <c r="F581" s="141">
        <v>3578</v>
      </c>
      <c r="G581" s="142">
        <v>8.5899999999999995E-7</v>
      </c>
    </row>
    <row r="582" spans="1:7">
      <c r="A582" s="140" t="s">
        <v>8039</v>
      </c>
      <c r="B582" s="144" t="s">
        <v>8040</v>
      </c>
      <c r="C582" s="141">
        <v>11</v>
      </c>
      <c r="D582" s="145">
        <v>46402334</v>
      </c>
      <c r="E582" s="145">
        <v>46405387</v>
      </c>
      <c r="F582" s="141">
        <v>4</v>
      </c>
      <c r="G582" s="142">
        <v>8.6000000000000002E-7</v>
      </c>
    </row>
    <row r="583" spans="1:7">
      <c r="A583" s="140" t="s">
        <v>8041</v>
      </c>
      <c r="B583" s="144" t="s">
        <v>2521</v>
      </c>
      <c r="C583" s="141">
        <v>2</v>
      </c>
      <c r="D583" s="145">
        <v>65454829</v>
      </c>
      <c r="E583" s="145">
        <v>65498387</v>
      </c>
      <c r="F583" s="141">
        <v>149</v>
      </c>
      <c r="G583" s="142">
        <v>8.6199999999999996E-7</v>
      </c>
    </row>
    <row r="584" spans="1:7">
      <c r="A584" s="140" t="s">
        <v>8042</v>
      </c>
      <c r="B584" s="144" t="s">
        <v>8043</v>
      </c>
      <c r="C584" s="141">
        <v>15</v>
      </c>
      <c r="D584" s="145">
        <v>76640526</v>
      </c>
      <c r="E584" s="145">
        <v>77197796</v>
      </c>
      <c r="F584" s="141">
        <v>1400</v>
      </c>
      <c r="G584" s="142">
        <v>8.7400000000000002E-7</v>
      </c>
    </row>
    <row r="585" spans="1:7">
      <c r="A585" s="140" t="s">
        <v>8044</v>
      </c>
      <c r="B585" s="144" t="s">
        <v>8045</v>
      </c>
      <c r="C585" s="141">
        <v>16</v>
      </c>
      <c r="D585" s="145">
        <v>1203241</v>
      </c>
      <c r="E585" s="145">
        <v>1271772</v>
      </c>
      <c r="F585" s="141">
        <v>398</v>
      </c>
      <c r="G585" s="142">
        <v>9.0800000000000003E-7</v>
      </c>
    </row>
    <row r="586" spans="1:7">
      <c r="A586" s="140" t="s">
        <v>5249</v>
      </c>
      <c r="B586" s="144" t="s">
        <v>3361</v>
      </c>
      <c r="C586" s="141">
        <v>7</v>
      </c>
      <c r="D586" s="145">
        <v>104754048</v>
      </c>
      <c r="E586" s="145">
        <v>105039614</v>
      </c>
      <c r="F586" s="141">
        <v>825</v>
      </c>
      <c r="G586" s="142">
        <v>9.09E-7</v>
      </c>
    </row>
    <row r="587" spans="1:7">
      <c r="A587" s="140" t="s">
        <v>8046</v>
      </c>
      <c r="B587" s="144" t="s">
        <v>8047</v>
      </c>
      <c r="C587" s="141">
        <v>3</v>
      </c>
      <c r="D587" s="145">
        <v>161147389</v>
      </c>
      <c r="E587" s="145">
        <v>161221740</v>
      </c>
      <c r="F587" s="141">
        <v>337</v>
      </c>
      <c r="G587" s="142">
        <v>9.0999999999999997E-7</v>
      </c>
    </row>
    <row r="588" spans="1:7">
      <c r="A588" s="140" t="s">
        <v>8048</v>
      </c>
      <c r="B588" s="144" t="s">
        <v>8049</v>
      </c>
      <c r="C588" s="141">
        <v>2</v>
      </c>
      <c r="D588" s="145">
        <v>68405979</v>
      </c>
      <c r="E588" s="145">
        <v>68483392</v>
      </c>
      <c r="F588" s="141">
        <v>214</v>
      </c>
      <c r="G588" s="142">
        <v>9.4499999999999995E-7</v>
      </c>
    </row>
    <row r="589" spans="1:7">
      <c r="A589" s="140" t="s">
        <v>5381</v>
      </c>
      <c r="B589" s="144" t="s">
        <v>3845</v>
      </c>
      <c r="C589" s="141">
        <v>12</v>
      </c>
      <c r="D589" s="145">
        <v>56435686</v>
      </c>
      <c r="E589" s="145">
        <v>56438007</v>
      </c>
      <c r="F589" s="141">
        <v>12</v>
      </c>
      <c r="G589" s="142">
        <v>9.47E-7</v>
      </c>
    </row>
    <row r="590" spans="1:7">
      <c r="A590" s="140" t="s">
        <v>8050</v>
      </c>
      <c r="B590" s="144" t="s">
        <v>8051</v>
      </c>
      <c r="C590" s="141">
        <v>6</v>
      </c>
      <c r="D590" s="145">
        <v>169857303</v>
      </c>
      <c r="E590" s="145">
        <v>170102159</v>
      </c>
      <c r="F590" s="141">
        <v>1046</v>
      </c>
      <c r="G590" s="142">
        <v>9.8400000000000002E-7</v>
      </c>
    </row>
    <row r="591" spans="1:7">
      <c r="A591" s="140" t="s">
        <v>8052</v>
      </c>
      <c r="B591" s="144" t="s">
        <v>8053</v>
      </c>
      <c r="C591" s="141">
        <v>3</v>
      </c>
      <c r="D591" s="145">
        <v>56591184</v>
      </c>
      <c r="E591" s="145">
        <v>56655864</v>
      </c>
      <c r="F591" s="141">
        <v>305</v>
      </c>
      <c r="G591" s="142">
        <v>9.8599999999999996E-7</v>
      </c>
    </row>
    <row r="592" spans="1:7">
      <c r="A592" s="140" t="s">
        <v>5424</v>
      </c>
      <c r="B592" s="144" t="s">
        <v>4051</v>
      </c>
      <c r="C592" s="141">
        <v>14</v>
      </c>
      <c r="D592" s="145">
        <v>30045685</v>
      </c>
      <c r="E592" s="145">
        <v>30396899</v>
      </c>
      <c r="F592" s="141">
        <v>1237</v>
      </c>
      <c r="G592" s="142">
        <v>9.9300000000000006E-7</v>
      </c>
    </row>
    <row r="593" spans="1:7">
      <c r="A593" s="140" t="s">
        <v>8054</v>
      </c>
      <c r="B593" s="144" t="s">
        <v>8055</v>
      </c>
      <c r="C593" s="141">
        <v>17</v>
      </c>
      <c r="D593" s="145">
        <v>40719078</v>
      </c>
      <c r="E593" s="145">
        <v>40725221</v>
      </c>
      <c r="F593" s="141">
        <v>13</v>
      </c>
      <c r="G593" s="142">
        <v>1.0100000000000001E-6</v>
      </c>
    </row>
    <row r="594" spans="1:7">
      <c r="A594" s="140" t="s">
        <v>5028</v>
      </c>
      <c r="B594" s="144" t="s">
        <v>2814</v>
      </c>
      <c r="C594" s="141">
        <v>3</v>
      </c>
      <c r="D594" s="145">
        <v>50649293</v>
      </c>
      <c r="E594" s="145">
        <v>50686728</v>
      </c>
      <c r="F594" s="141">
        <v>92</v>
      </c>
      <c r="G594" s="142">
        <v>1.0100000000000001E-6</v>
      </c>
    </row>
    <row r="595" spans="1:7">
      <c r="A595" s="140" t="s">
        <v>8056</v>
      </c>
      <c r="B595" s="144" t="s">
        <v>8057</v>
      </c>
      <c r="C595" s="141">
        <v>8</v>
      </c>
      <c r="D595" s="145">
        <v>9412756</v>
      </c>
      <c r="E595" s="145">
        <v>9639856</v>
      </c>
      <c r="F595" s="141">
        <v>1031</v>
      </c>
      <c r="G595" s="142">
        <v>1.0100000000000001E-6</v>
      </c>
    </row>
    <row r="596" spans="1:7">
      <c r="A596" s="140" t="s">
        <v>8058</v>
      </c>
      <c r="B596" s="144" t="s">
        <v>8059</v>
      </c>
      <c r="C596" s="141">
        <v>19</v>
      </c>
      <c r="D596" s="145">
        <v>19625028</v>
      </c>
      <c r="E596" s="145">
        <v>19626469</v>
      </c>
      <c r="F596" s="141">
        <v>2</v>
      </c>
      <c r="G596" s="142">
        <v>1.02E-6</v>
      </c>
    </row>
    <row r="597" spans="1:7">
      <c r="A597" s="140" t="s">
        <v>8060</v>
      </c>
      <c r="B597" s="144" t="s">
        <v>2880</v>
      </c>
      <c r="C597" s="141">
        <v>4</v>
      </c>
      <c r="D597" s="145">
        <v>2932288</v>
      </c>
      <c r="E597" s="145">
        <v>2936586</v>
      </c>
      <c r="F597" s="141">
        <v>15</v>
      </c>
      <c r="G597" s="142">
        <v>1.0300000000000001E-6</v>
      </c>
    </row>
    <row r="598" spans="1:7">
      <c r="A598" s="140" t="s">
        <v>8061</v>
      </c>
      <c r="B598" s="144" t="s">
        <v>8062</v>
      </c>
      <c r="C598" s="141">
        <v>6</v>
      </c>
      <c r="D598" s="145">
        <v>26124370</v>
      </c>
      <c r="E598" s="145">
        <v>26139337</v>
      </c>
      <c r="F598" s="141">
        <v>78</v>
      </c>
      <c r="G598" s="142">
        <v>1.04E-6</v>
      </c>
    </row>
    <row r="599" spans="1:7">
      <c r="A599" s="140" t="s">
        <v>8063</v>
      </c>
      <c r="B599" s="144" t="s">
        <v>8064</v>
      </c>
      <c r="C599" s="141">
        <v>1</v>
      </c>
      <c r="D599" s="145">
        <v>117686209</v>
      </c>
      <c r="E599" s="145">
        <v>117753582</v>
      </c>
      <c r="F599" s="141">
        <v>265</v>
      </c>
      <c r="G599" s="142">
        <v>1.04E-6</v>
      </c>
    </row>
    <row r="600" spans="1:7">
      <c r="A600" s="140" t="s">
        <v>8065</v>
      </c>
      <c r="B600" s="144" t="s">
        <v>2727</v>
      </c>
      <c r="C600" s="141">
        <v>3</v>
      </c>
      <c r="D600" s="145">
        <v>47627378</v>
      </c>
      <c r="E600" s="145">
        <v>47823405</v>
      </c>
      <c r="F600" s="141">
        <v>328</v>
      </c>
      <c r="G600" s="142">
        <v>1.0699999999999999E-6</v>
      </c>
    </row>
    <row r="601" spans="1:7">
      <c r="A601" s="140" t="s">
        <v>8066</v>
      </c>
      <c r="B601" s="144" t="s">
        <v>8067</v>
      </c>
      <c r="C601" s="141">
        <v>11</v>
      </c>
      <c r="D601" s="145">
        <v>57365027</v>
      </c>
      <c r="E601" s="145">
        <v>57382326</v>
      </c>
      <c r="F601" s="141">
        <v>53</v>
      </c>
      <c r="G601" s="142">
        <v>1.1000000000000001E-6</v>
      </c>
    </row>
    <row r="602" spans="1:7">
      <c r="A602" s="140" t="s">
        <v>8068</v>
      </c>
      <c r="B602" s="144" t="s">
        <v>8069</v>
      </c>
      <c r="C602" s="141">
        <v>6</v>
      </c>
      <c r="D602" s="145">
        <v>155316488</v>
      </c>
      <c r="E602" s="145">
        <v>155578857</v>
      </c>
      <c r="F602" s="141">
        <v>1217</v>
      </c>
      <c r="G602" s="142">
        <v>1.1200000000000001E-6</v>
      </c>
    </row>
    <row r="603" spans="1:7">
      <c r="A603" s="140" t="s">
        <v>8070</v>
      </c>
      <c r="B603" s="144" t="s">
        <v>8071</v>
      </c>
      <c r="C603" s="141">
        <v>22</v>
      </c>
      <c r="D603" s="145">
        <v>30126945</v>
      </c>
      <c r="E603" s="145">
        <v>30163000</v>
      </c>
      <c r="F603" s="141">
        <v>143</v>
      </c>
      <c r="G603" s="142">
        <v>1.13E-6</v>
      </c>
    </row>
    <row r="604" spans="1:7">
      <c r="A604" s="140" t="s">
        <v>8072</v>
      </c>
      <c r="B604" s="144" t="s">
        <v>8073</v>
      </c>
      <c r="C604" s="141">
        <v>1</v>
      </c>
      <c r="D604" s="145">
        <v>235610505</v>
      </c>
      <c r="E604" s="145">
        <v>235667781</v>
      </c>
      <c r="F604" s="141">
        <v>182</v>
      </c>
      <c r="G604" s="142">
        <v>1.13E-6</v>
      </c>
    </row>
    <row r="605" spans="1:7">
      <c r="A605" s="140" t="s">
        <v>8074</v>
      </c>
      <c r="B605" s="144" t="s">
        <v>8075</v>
      </c>
      <c r="C605" s="141">
        <v>16</v>
      </c>
      <c r="D605" s="145">
        <v>15153879</v>
      </c>
      <c r="E605" s="145">
        <v>15188168</v>
      </c>
      <c r="F605" s="141">
        <v>86</v>
      </c>
      <c r="G605" s="142">
        <v>1.13E-6</v>
      </c>
    </row>
    <row r="606" spans="1:7">
      <c r="A606" s="140" t="s">
        <v>8076</v>
      </c>
      <c r="B606" s="144" t="s">
        <v>3751</v>
      </c>
      <c r="C606" s="141">
        <v>12</v>
      </c>
      <c r="D606" s="145">
        <v>13713684</v>
      </c>
      <c r="E606" s="145">
        <v>14133022</v>
      </c>
      <c r="F606" s="141">
        <v>1859</v>
      </c>
      <c r="G606" s="142">
        <v>1.15E-6</v>
      </c>
    </row>
    <row r="607" spans="1:7">
      <c r="A607" s="140" t="s">
        <v>8077</v>
      </c>
      <c r="B607" s="144" t="s">
        <v>8078</v>
      </c>
      <c r="C607" s="141">
        <v>19</v>
      </c>
      <c r="D607" s="145">
        <v>1941148</v>
      </c>
      <c r="E607" s="145">
        <v>1981337</v>
      </c>
      <c r="F607" s="141">
        <v>188</v>
      </c>
      <c r="G607" s="142">
        <v>1.15E-6</v>
      </c>
    </row>
    <row r="608" spans="1:7">
      <c r="A608" s="140" t="s">
        <v>8079</v>
      </c>
      <c r="B608" s="144" t="s">
        <v>8080</v>
      </c>
      <c r="C608" s="141">
        <v>11</v>
      </c>
      <c r="D608" s="145">
        <v>66045672</v>
      </c>
      <c r="E608" s="145">
        <v>66051685</v>
      </c>
      <c r="F608" s="141">
        <v>7</v>
      </c>
      <c r="G608" s="142">
        <v>1.1599999999999999E-6</v>
      </c>
    </row>
    <row r="609" spans="1:7">
      <c r="A609" s="140" t="s">
        <v>8081</v>
      </c>
      <c r="B609" s="144" t="s">
        <v>8082</v>
      </c>
      <c r="C609" s="141">
        <v>9</v>
      </c>
      <c r="D609" s="145">
        <v>111704849</v>
      </c>
      <c r="E609" s="145">
        <v>111775829</v>
      </c>
      <c r="F609" s="141">
        <v>246</v>
      </c>
      <c r="G609" s="142">
        <v>1.1599999999999999E-6</v>
      </c>
    </row>
    <row r="610" spans="1:7">
      <c r="A610" s="140" t="s">
        <v>8083</v>
      </c>
      <c r="B610" s="144" t="s">
        <v>8084</v>
      </c>
      <c r="C610" s="141">
        <v>21</v>
      </c>
      <c r="D610" s="145">
        <v>33043313</v>
      </c>
      <c r="E610" s="145">
        <v>33104431</v>
      </c>
      <c r="F610" s="141">
        <v>164</v>
      </c>
      <c r="G610" s="142">
        <v>1.17E-6</v>
      </c>
    </row>
    <row r="611" spans="1:7">
      <c r="A611" s="140" t="s">
        <v>8085</v>
      </c>
      <c r="B611" s="144" t="s">
        <v>8086</v>
      </c>
      <c r="C611" s="141">
        <v>6</v>
      </c>
      <c r="D611" s="145">
        <v>170151718</v>
      </c>
      <c r="E611" s="145">
        <v>170181680</v>
      </c>
      <c r="F611" s="141">
        <v>125</v>
      </c>
      <c r="G611" s="142">
        <v>1.17E-6</v>
      </c>
    </row>
    <row r="612" spans="1:7">
      <c r="A612" s="140" t="s">
        <v>8087</v>
      </c>
      <c r="B612" s="144" t="s">
        <v>3900</v>
      </c>
      <c r="C612" s="141">
        <v>12</v>
      </c>
      <c r="D612" s="145">
        <v>58166383</v>
      </c>
      <c r="E612" s="145">
        <v>58176324</v>
      </c>
      <c r="F612" s="141">
        <v>24</v>
      </c>
      <c r="G612" s="142">
        <v>1.1799999999999999E-6</v>
      </c>
    </row>
    <row r="613" spans="1:7">
      <c r="A613" s="140" t="s">
        <v>8088</v>
      </c>
      <c r="B613" s="144" t="s">
        <v>8089</v>
      </c>
      <c r="C613" s="141">
        <v>12</v>
      </c>
      <c r="D613" s="145">
        <v>27233990</v>
      </c>
      <c r="E613" s="145">
        <v>27235455</v>
      </c>
      <c r="F613" s="141">
        <v>10</v>
      </c>
      <c r="G613" s="142">
        <v>1.19E-6</v>
      </c>
    </row>
    <row r="614" spans="1:7">
      <c r="A614" s="140" t="s">
        <v>8090</v>
      </c>
      <c r="B614" s="144" t="s">
        <v>8091</v>
      </c>
      <c r="C614" s="141">
        <v>5</v>
      </c>
      <c r="D614" s="145">
        <v>133860003</v>
      </c>
      <c r="E614" s="145">
        <v>133918918</v>
      </c>
      <c r="F614" s="141">
        <v>181</v>
      </c>
      <c r="G614" s="142">
        <v>1.1999999999999999E-6</v>
      </c>
    </row>
    <row r="615" spans="1:7">
      <c r="A615" s="140" t="s">
        <v>8092</v>
      </c>
      <c r="B615" s="144" t="s">
        <v>2512</v>
      </c>
      <c r="C615" s="141">
        <v>2</v>
      </c>
      <c r="D615" s="145">
        <v>61414590</v>
      </c>
      <c r="E615" s="145">
        <v>61697868</v>
      </c>
      <c r="F615" s="141">
        <v>827</v>
      </c>
      <c r="G615" s="142">
        <v>1.2100000000000001E-6</v>
      </c>
    </row>
    <row r="616" spans="1:7">
      <c r="A616" s="140" t="s">
        <v>8093</v>
      </c>
      <c r="B616" s="144" t="s">
        <v>8094</v>
      </c>
      <c r="C616" s="141">
        <v>1</v>
      </c>
      <c r="D616" s="145">
        <v>183605208</v>
      </c>
      <c r="E616" s="145">
        <v>183897666</v>
      </c>
      <c r="F616" s="141">
        <v>1034</v>
      </c>
      <c r="G616" s="142">
        <v>1.2100000000000001E-6</v>
      </c>
    </row>
    <row r="617" spans="1:7">
      <c r="A617" s="140" t="s">
        <v>4863</v>
      </c>
      <c r="B617" s="144" t="s">
        <v>2443</v>
      </c>
      <c r="C617" s="141">
        <v>1</v>
      </c>
      <c r="D617" s="145">
        <v>201857797</v>
      </c>
      <c r="E617" s="145">
        <v>201861715</v>
      </c>
      <c r="F617" s="141">
        <v>12</v>
      </c>
      <c r="G617" s="142">
        <v>1.2100000000000001E-6</v>
      </c>
    </row>
    <row r="618" spans="1:7">
      <c r="A618" s="140" t="s">
        <v>8095</v>
      </c>
      <c r="B618" s="144" t="s">
        <v>8096</v>
      </c>
      <c r="C618" s="141">
        <v>22</v>
      </c>
      <c r="D618" s="145">
        <v>29950797</v>
      </c>
      <c r="E618" s="145">
        <v>29977326</v>
      </c>
      <c r="F618" s="141">
        <v>97</v>
      </c>
      <c r="G618" s="142">
        <v>1.22E-6</v>
      </c>
    </row>
    <row r="619" spans="1:7">
      <c r="A619" s="140" t="s">
        <v>8097</v>
      </c>
      <c r="B619" s="144" t="s">
        <v>2728</v>
      </c>
      <c r="C619" s="141">
        <v>3</v>
      </c>
      <c r="D619" s="145">
        <v>47844399</v>
      </c>
      <c r="E619" s="145">
        <v>47891686</v>
      </c>
      <c r="F619" s="141">
        <v>58</v>
      </c>
      <c r="G619" s="142">
        <v>1.2500000000000001E-6</v>
      </c>
    </row>
    <row r="620" spans="1:7">
      <c r="A620" s="140" t="s">
        <v>8098</v>
      </c>
      <c r="B620" s="144" t="s">
        <v>8099</v>
      </c>
      <c r="C620" s="141">
        <v>16</v>
      </c>
      <c r="D620" s="145">
        <v>9847265</v>
      </c>
      <c r="E620" s="145">
        <v>10276611</v>
      </c>
      <c r="F620" s="141">
        <v>2208</v>
      </c>
      <c r="G620" s="142">
        <v>1.2699999999999999E-6</v>
      </c>
    </row>
    <row r="621" spans="1:7">
      <c r="A621" s="140" t="s">
        <v>8100</v>
      </c>
      <c r="B621" s="144" t="s">
        <v>3781</v>
      </c>
      <c r="C621" s="141">
        <v>12</v>
      </c>
      <c r="D621" s="145">
        <v>48722763</v>
      </c>
      <c r="E621" s="145">
        <v>48724062</v>
      </c>
      <c r="F621" s="141">
        <v>8</v>
      </c>
      <c r="G621" s="142">
        <v>1.2699999999999999E-6</v>
      </c>
    </row>
    <row r="622" spans="1:7">
      <c r="A622" s="140" t="s">
        <v>8101</v>
      </c>
      <c r="B622" s="144" t="s">
        <v>8102</v>
      </c>
      <c r="C622" s="141">
        <v>12</v>
      </c>
      <c r="D622" s="145">
        <v>122150658</v>
      </c>
      <c r="E622" s="145">
        <v>122219974</v>
      </c>
      <c r="F622" s="141">
        <v>224</v>
      </c>
      <c r="G622" s="142">
        <v>1.28E-6</v>
      </c>
    </row>
    <row r="623" spans="1:7">
      <c r="A623" s="140" t="s">
        <v>8103</v>
      </c>
      <c r="B623" s="144" t="s">
        <v>8104</v>
      </c>
      <c r="C623" s="141">
        <v>10</v>
      </c>
      <c r="D623" s="145">
        <v>126490354</v>
      </c>
      <c r="E623" s="145">
        <v>126525239</v>
      </c>
      <c r="F623" s="141">
        <v>75</v>
      </c>
      <c r="G623" s="142">
        <v>1.28E-6</v>
      </c>
    </row>
    <row r="624" spans="1:7">
      <c r="A624" s="140" t="s">
        <v>8105</v>
      </c>
      <c r="B624" s="144" t="s">
        <v>2936</v>
      </c>
      <c r="C624" s="141">
        <v>4</v>
      </c>
      <c r="D624" s="145">
        <v>107236767</v>
      </c>
      <c r="E624" s="145">
        <v>107270382</v>
      </c>
      <c r="F624" s="141">
        <v>85</v>
      </c>
      <c r="G624" s="142">
        <v>1.28E-6</v>
      </c>
    </row>
    <row r="625" spans="1:7">
      <c r="A625" s="140" t="s">
        <v>8106</v>
      </c>
      <c r="B625" s="144" t="s">
        <v>8107</v>
      </c>
      <c r="C625" s="141">
        <v>1</v>
      </c>
      <c r="D625" s="145">
        <v>112264686</v>
      </c>
      <c r="E625" s="145">
        <v>112298419</v>
      </c>
      <c r="F625" s="141">
        <v>137</v>
      </c>
      <c r="G625" s="142">
        <v>1.2899999999999999E-6</v>
      </c>
    </row>
    <row r="626" spans="1:7">
      <c r="A626" s="140" t="s">
        <v>8108</v>
      </c>
      <c r="B626" s="144" t="s">
        <v>8109</v>
      </c>
      <c r="C626" s="141">
        <v>8</v>
      </c>
      <c r="D626" s="145">
        <v>145729465</v>
      </c>
      <c r="E626" s="145">
        <v>145732555</v>
      </c>
      <c r="F626" s="141">
        <v>7</v>
      </c>
      <c r="G626" s="142">
        <v>1.31E-6</v>
      </c>
    </row>
    <row r="627" spans="1:7">
      <c r="A627" s="140" t="s">
        <v>8110</v>
      </c>
      <c r="B627" s="144" t="s">
        <v>3902</v>
      </c>
      <c r="C627" s="141">
        <v>12</v>
      </c>
      <c r="D627" s="145">
        <v>58176528</v>
      </c>
      <c r="E627" s="145">
        <v>58196639</v>
      </c>
      <c r="F627" s="141">
        <v>43</v>
      </c>
      <c r="G627" s="142">
        <v>1.3200000000000001E-6</v>
      </c>
    </row>
    <row r="628" spans="1:7">
      <c r="A628" s="140" t="s">
        <v>8111</v>
      </c>
      <c r="B628" s="144" t="s">
        <v>2380</v>
      </c>
      <c r="C628" s="141">
        <v>1</v>
      </c>
      <c r="D628" s="145">
        <v>43849579</v>
      </c>
      <c r="E628" s="145">
        <v>43855483</v>
      </c>
      <c r="F628" s="141">
        <v>9</v>
      </c>
      <c r="G628" s="142">
        <v>1.33E-6</v>
      </c>
    </row>
    <row r="629" spans="1:7">
      <c r="A629" s="140" t="s">
        <v>8112</v>
      </c>
      <c r="B629" s="144" t="s">
        <v>8113</v>
      </c>
      <c r="C629" s="141">
        <v>14</v>
      </c>
      <c r="D629" s="145">
        <v>21819631</v>
      </c>
      <c r="E629" s="145">
        <v>21852425</v>
      </c>
      <c r="F629" s="141">
        <v>95</v>
      </c>
      <c r="G629" s="142">
        <v>1.3400000000000001E-6</v>
      </c>
    </row>
    <row r="630" spans="1:7">
      <c r="A630" s="140" t="s">
        <v>8114</v>
      </c>
      <c r="B630" s="144" t="s">
        <v>8115</v>
      </c>
      <c r="C630" s="141">
        <v>14</v>
      </c>
      <c r="D630" s="145">
        <v>104029299</v>
      </c>
      <c r="E630" s="145">
        <v>104057236</v>
      </c>
      <c r="F630" s="141">
        <v>77</v>
      </c>
      <c r="G630" s="142">
        <v>1.3400000000000001E-6</v>
      </c>
    </row>
    <row r="631" spans="1:7">
      <c r="A631" s="140" t="s">
        <v>8116</v>
      </c>
      <c r="B631" s="144" t="s">
        <v>8117</v>
      </c>
      <c r="C631" s="141">
        <v>10</v>
      </c>
      <c r="D631" s="145">
        <v>32297938</v>
      </c>
      <c r="E631" s="145">
        <v>32345371</v>
      </c>
      <c r="F631" s="141">
        <v>107</v>
      </c>
      <c r="G631" s="142">
        <v>1.35E-6</v>
      </c>
    </row>
    <row r="632" spans="1:7">
      <c r="A632" s="140" t="s">
        <v>8118</v>
      </c>
      <c r="B632" s="144" t="s">
        <v>8119</v>
      </c>
      <c r="C632" s="141">
        <v>9</v>
      </c>
      <c r="D632" s="145">
        <v>111899581</v>
      </c>
      <c r="E632" s="145">
        <v>111929571</v>
      </c>
      <c r="F632" s="141">
        <v>144</v>
      </c>
      <c r="G632" s="142">
        <v>1.39E-6</v>
      </c>
    </row>
    <row r="633" spans="1:7">
      <c r="A633" s="140" t="s">
        <v>8120</v>
      </c>
      <c r="B633" s="144" t="s">
        <v>3251</v>
      </c>
      <c r="C633" s="141">
        <v>7</v>
      </c>
      <c r="D633" s="145">
        <v>8152814</v>
      </c>
      <c r="E633" s="145">
        <v>8302242</v>
      </c>
      <c r="F633" s="141">
        <v>748</v>
      </c>
      <c r="G633" s="142">
        <v>1.3999999999999999E-6</v>
      </c>
    </row>
    <row r="634" spans="1:7">
      <c r="A634" s="140" t="s">
        <v>8121</v>
      </c>
      <c r="B634" s="144" t="s">
        <v>8122</v>
      </c>
      <c r="C634" s="141">
        <v>11</v>
      </c>
      <c r="D634" s="145">
        <v>47586888</v>
      </c>
      <c r="E634" s="145">
        <v>47595013</v>
      </c>
      <c r="F634" s="141">
        <v>14</v>
      </c>
      <c r="G634" s="142">
        <v>1.4100000000000001E-6</v>
      </c>
    </row>
    <row r="635" spans="1:7">
      <c r="A635" s="140" t="s">
        <v>8123</v>
      </c>
      <c r="B635" s="144" t="s">
        <v>8124</v>
      </c>
      <c r="C635" s="141">
        <v>4</v>
      </c>
      <c r="D635" s="145">
        <v>15004298</v>
      </c>
      <c r="E635" s="145">
        <v>15071777</v>
      </c>
      <c r="F635" s="141">
        <v>188</v>
      </c>
      <c r="G635" s="142">
        <v>1.42E-6</v>
      </c>
    </row>
    <row r="636" spans="1:7">
      <c r="A636" s="140" t="s">
        <v>8125</v>
      </c>
      <c r="B636" s="144" t="s">
        <v>8126</v>
      </c>
      <c r="C636" s="141">
        <v>12</v>
      </c>
      <c r="D636" s="145">
        <v>120907660</v>
      </c>
      <c r="E636" s="145">
        <v>120936298</v>
      </c>
      <c r="F636" s="141">
        <v>93</v>
      </c>
      <c r="G636" s="142">
        <v>1.48E-6</v>
      </c>
    </row>
    <row r="637" spans="1:7">
      <c r="A637" s="140" t="s">
        <v>8127</v>
      </c>
      <c r="B637" s="144" t="s">
        <v>8128</v>
      </c>
      <c r="C637" s="141">
        <v>8</v>
      </c>
      <c r="D637" s="145">
        <v>19674876</v>
      </c>
      <c r="E637" s="145">
        <v>19709589</v>
      </c>
      <c r="F637" s="141">
        <v>115</v>
      </c>
      <c r="G637" s="142">
        <v>1.4899999999999999E-6</v>
      </c>
    </row>
    <row r="638" spans="1:7">
      <c r="A638" s="140" t="s">
        <v>8129</v>
      </c>
      <c r="B638" s="144" t="s">
        <v>3934</v>
      </c>
      <c r="C638" s="141">
        <v>12</v>
      </c>
      <c r="D638" s="145">
        <v>122755981</v>
      </c>
      <c r="E638" s="145">
        <v>122907179</v>
      </c>
      <c r="F638" s="141">
        <v>432</v>
      </c>
      <c r="G638" s="142">
        <v>1.5E-6</v>
      </c>
    </row>
    <row r="639" spans="1:7">
      <c r="A639" s="140" t="s">
        <v>8130</v>
      </c>
      <c r="B639" s="144" t="s">
        <v>8131</v>
      </c>
      <c r="C639" s="141">
        <v>1</v>
      </c>
      <c r="D639" s="145">
        <v>237205510</v>
      </c>
      <c r="E639" s="145">
        <v>237997288</v>
      </c>
      <c r="F639" s="141">
        <v>3527</v>
      </c>
      <c r="G639" s="142">
        <v>1.5099999999999999E-6</v>
      </c>
    </row>
    <row r="640" spans="1:7">
      <c r="A640" s="140" t="s">
        <v>5204</v>
      </c>
      <c r="B640" s="144" t="s">
        <v>5205</v>
      </c>
      <c r="C640" s="141">
        <v>7</v>
      </c>
      <c r="D640" s="145">
        <v>11410062</v>
      </c>
      <c r="E640" s="145">
        <v>11871824</v>
      </c>
      <c r="F640" s="141">
        <v>2381</v>
      </c>
      <c r="G640" s="142">
        <v>1.53E-6</v>
      </c>
    </row>
    <row r="641" spans="1:7">
      <c r="A641" s="140" t="s">
        <v>8132</v>
      </c>
      <c r="B641" s="144" t="s">
        <v>2806</v>
      </c>
      <c r="C641" s="141">
        <v>3</v>
      </c>
      <c r="D641" s="145">
        <v>50384918</v>
      </c>
      <c r="E641" s="145">
        <v>50388486</v>
      </c>
      <c r="F641" s="141">
        <v>4</v>
      </c>
      <c r="G641" s="142">
        <v>1.53E-6</v>
      </c>
    </row>
    <row r="642" spans="1:7">
      <c r="A642" s="140" t="s">
        <v>8133</v>
      </c>
      <c r="B642" s="144" t="s">
        <v>8134</v>
      </c>
      <c r="C642" s="141">
        <v>16</v>
      </c>
      <c r="D642" s="145">
        <v>24266874</v>
      </c>
      <c r="E642" s="145">
        <v>24373737</v>
      </c>
      <c r="F642" s="141">
        <v>466</v>
      </c>
      <c r="G642" s="142">
        <v>1.53E-6</v>
      </c>
    </row>
    <row r="643" spans="1:7">
      <c r="A643" s="140" t="s">
        <v>8135</v>
      </c>
      <c r="B643" s="144" t="s">
        <v>8136</v>
      </c>
      <c r="C643" s="141">
        <v>2</v>
      </c>
      <c r="D643" s="145">
        <v>26915581</v>
      </c>
      <c r="E643" s="145">
        <v>26954066</v>
      </c>
      <c r="F643" s="141">
        <v>114</v>
      </c>
      <c r="G643" s="142">
        <v>1.53E-6</v>
      </c>
    </row>
    <row r="644" spans="1:7">
      <c r="A644" s="140" t="s">
        <v>8137</v>
      </c>
      <c r="B644" s="144" t="s">
        <v>8138</v>
      </c>
      <c r="C644" s="141">
        <v>19</v>
      </c>
      <c r="D644" s="145">
        <v>19387320</v>
      </c>
      <c r="E644" s="145">
        <v>19431321</v>
      </c>
      <c r="F644" s="141">
        <v>120</v>
      </c>
      <c r="G644" s="142">
        <v>1.55E-6</v>
      </c>
    </row>
    <row r="645" spans="1:7">
      <c r="A645" s="140" t="s">
        <v>8139</v>
      </c>
      <c r="B645" s="144" t="s">
        <v>8140</v>
      </c>
      <c r="C645" s="141">
        <v>3</v>
      </c>
      <c r="D645" s="145">
        <v>53122499</v>
      </c>
      <c r="E645" s="145">
        <v>53164480</v>
      </c>
      <c r="F645" s="141">
        <v>120</v>
      </c>
      <c r="G645" s="142">
        <v>1.55E-6</v>
      </c>
    </row>
    <row r="646" spans="1:7">
      <c r="A646" s="140" t="s">
        <v>5326</v>
      </c>
      <c r="B646" s="144" t="s">
        <v>3630</v>
      </c>
      <c r="C646" s="141">
        <v>10</v>
      </c>
      <c r="D646" s="145">
        <v>104629183</v>
      </c>
      <c r="E646" s="145">
        <v>104661656</v>
      </c>
      <c r="F646" s="141">
        <v>123</v>
      </c>
      <c r="G646" s="142">
        <v>1.55E-6</v>
      </c>
    </row>
    <row r="647" spans="1:7">
      <c r="A647" s="140" t="s">
        <v>8141</v>
      </c>
      <c r="B647" s="144" t="s">
        <v>8142</v>
      </c>
      <c r="C647" s="141">
        <v>6</v>
      </c>
      <c r="D647" s="145">
        <v>31514628</v>
      </c>
      <c r="E647" s="145">
        <v>31526606</v>
      </c>
      <c r="F647" s="141">
        <v>48</v>
      </c>
      <c r="G647" s="142">
        <v>1.5600000000000001E-6</v>
      </c>
    </row>
    <row r="648" spans="1:7">
      <c r="A648" s="140" t="s">
        <v>8143</v>
      </c>
      <c r="B648" s="144" t="s">
        <v>8144</v>
      </c>
      <c r="C648" s="141">
        <v>7</v>
      </c>
      <c r="D648" s="145">
        <v>90225681</v>
      </c>
      <c r="E648" s="145">
        <v>90839905</v>
      </c>
      <c r="F648" s="141">
        <v>2281</v>
      </c>
      <c r="G648" s="142">
        <v>1.5600000000000001E-6</v>
      </c>
    </row>
    <row r="649" spans="1:7">
      <c r="A649" s="140" t="s">
        <v>8145</v>
      </c>
      <c r="B649" s="144" t="s">
        <v>8146</v>
      </c>
      <c r="C649" s="141">
        <v>17</v>
      </c>
      <c r="D649" s="145">
        <v>37821599</v>
      </c>
      <c r="E649" s="145">
        <v>37822807</v>
      </c>
      <c r="F649" s="141">
        <v>6</v>
      </c>
      <c r="G649" s="142">
        <v>1.5600000000000001E-6</v>
      </c>
    </row>
    <row r="650" spans="1:7">
      <c r="A650" s="140" t="s">
        <v>8147</v>
      </c>
      <c r="B650" s="144" t="s">
        <v>8148</v>
      </c>
      <c r="C650" s="141">
        <v>2</v>
      </c>
      <c r="D650" s="145">
        <v>127941412</v>
      </c>
      <c r="E650" s="145">
        <v>127977654</v>
      </c>
      <c r="F650" s="141">
        <v>127</v>
      </c>
      <c r="G650" s="142">
        <v>1.57E-6</v>
      </c>
    </row>
    <row r="651" spans="1:7">
      <c r="A651" s="140" t="s">
        <v>8149</v>
      </c>
      <c r="B651" s="144" t="s">
        <v>8150</v>
      </c>
      <c r="C651" s="141">
        <v>1</v>
      </c>
      <c r="D651" s="145">
        <v>159896829</v>
      </c>
      <c r="E651" s="145">
        <v>159915386</v>
      </c>
      <c r="F651" s="141">
        <v>75</v>
      </c>
      <c r="G651" s="142">
        <v>1.61E-6</v>
      </c>
    </row>
    <row r="652" spans="1:7">
      <c r="A652" s="140" t="s">
        <v>8151</v>
      </c>
      <c r="B652" s="144" t="s">
        <v>8152</v>
      </c>
      <c r="C652" s="141">
        <v>1</v>
      </c>
      <c r="D652" s="145">
        <v>32192718</v>
      </c>
      <c r="E652" s="145">
        <v>32230494</v>
      </c>
      <c r="F652" s="141">
        <v>95</v>
      </c>
      <c r="G652" s="142">
        <v>1.6199999999999999E-6</v>
      </c>
    </row>
    <row r="653" spans="1:7">
      <c r="A653" s="140" t="s">
        <v>8153</v>
      </c>
      <c r="B653" s="144" t="s">
        <v>2820</v>
      </c>
      <c r="C653" s="141">
        <v>3</v>
      </c>
      <c r="D653" s="145">
        <v>51741081</v>
      </c>
      <c r="E653" s="145">
        <v>51752629</v>
      </c>
      <c r="F653" s="141">
        <v>10</v>
      </c>
      <c r="G653" s="142">
        <v>1.77E-6</v>
      </c>
    </row>
    <row r="654" spans="1:7">
      <c r="A654" s="140" t="s">
        <v>8154</v>
      </c>
      <c r="B654" s="144" t="s">
        <v>8155</v>
      </c>
      <c r="C654" s="141">
        <v>18</v>
      </c>
      <c r="D654" s="145">
        <v>42792947</v>
      </c>
      <c r="E654" s="145">
        <v>43263072</v>
      </c>
      <c r="F654" s="141">
        <v>1946</v>
      </c>
      <c r="G654" s="142">
        <v>1.7799999999999999E-6</v>
      </c>
    </row>
    <row r="655" spans="1:7">
      <c r="A655" s="140" t="s">
        <v>8156</v>
      </c>
      <c r="B655" s="144" t="s">
        <v>2410</v>
      </c>
      <c r="C655" s="141">
        <v>1</v>
      </c>
      <c r="D655" s="145">
        <v>75198836</v>
      </c>
      <c r="E655" s="145">
        <v>75232361</v>
      </c>
      <c r="F655" s="141">
        <v>140</v>
      </c>
      <c r="G655" s="142">
        <v>1.8199999999999999E-6</v>
      </c>
    </row>
    <row r="656" spans="1:7">
      <c r="A656" s="140" t="s">
        <v>8157</v>
      </c>
      <c r="B656" s="144" t="s">
        <v>8158</v>
      </c>
      <c r="C656" s="141">
        <v>18</v>
      </c>
      <c r="D656" s="145">
        <v>63417488</v>
      </c>
      <c r="E656" s="145">
        <v>63548175</v>
      </c>
      <c r="F656" s="141">
        <v>506</v>
      </c>
      <c r="G656" s="142">
        <v>1.8199999999999999E-6</v>
      </c>
    </row>
    <row r="657" spans="1:7">
      <c r="A657" s="140" t="s">
        <v>8159</v>
      </c>
      <c r="B657" s="144" t="s">
        <v>8160</v>
      </c>
      <c r="C657" s="141">
        <v>21</v>
      </c>
      <c r="D657" s="145">
        <v>30449659</v>
      </c>
      <c r="E657" s="145">
        <v>30548210</v>
      </c>
      <c r="F657" s="141">
        <v>382</v>
      </c>
      <c r="G657" s="142">
        <v>1.8300000000000001E-6</v>
      </c>
    </row>
    <row r="658" spans="1:7">
      <c r="A658" s="140" t="s">
        <v>8161</v>
      </c>
      <c r="B658" s="144" t="s">
        <v>8162</v>
      </c>
      <c r="C658" s="141">
        <v>11</v>
      </c>
      <c r="D658" s="145">
        <v>65601305</v>
      </c>
      <c r="E658" s="145">
        <v>65621578</v>
      </c>
      <c r="F658" s="141">
        <v>41</v>
      </c>
      <c r="G658" s="142">
        <v>1.8300000000000001E-6</v>
      </c>
    </row>
    <row r="659" spans="1:7">
      <c r="A659" s="140" t="s">
        <v>8163</v>
      </c>
      <c r="B659" s="144" t="s">
        <v>3091</v>
      </c>
      <c r="C659" s="141">
        <v>6</v>
      </c>
      <c r="D659" s="145">
        <v>26033320</v>
      </c>
      <c r="E659" s="145">
        <v>26033796</v>
      </c>
      <c r="F659" s="141">
        <v>3</v>
      </c>
      <c r="G659" s="142">
        <v>1.8700000000000001E-6</v>
      </c>
    </row>
    <row r="660" spans="1:7">
      <c r="A660" s="140" t="s">
        <v>8164</v>
      </c>
      <c r="B660" s="144" t="s">
        <v>8165</v>
      </c>
      <c r="C660" s="141">
        <v>16</v>
      </c>
      <c r="D660" s="145">
        <v>69151912</v>
      </c>
      <c r="E660" s="145">
        <v>69166493</v>
      </c>
      <c r="F660" s="141">
        <v>36</v>
      </c>
      <c r="G660" s="142">
        <v>1.8700000000000001E-6</v>
      </c>
    </row>
    <row r="661" spans="1:7">
      <c r="A661" s="140" t="s">
        <v>5207</v>
      </c>
      <c r="B661" s="144" t="s">
        <v>5208</v>
      </c>
      <c r="C661" s="141">
        <v>7</v>
      </c>
      <c r="D661" s="145">
        <v>14184674</v>
      </c>
      <c r="E661" s="145">
        <v>14943281</v>
      </c>
      <c r="F661" s="141">
        <v>3417</v>
      </c>
      <c r="G661" s="142">
        <v>1.9199999999999998E-6</v>
      </c>
    </row>
    <row r="662" spans="1:7">
      <c r="A662" s="140" t="s">
        <v>8166</v>
      </c>
      <c r="B662" s="144" t="s">
        <v>8167</v>
      </c>
      <c r="C662" s="141">
        <v>6</v>
      </c>
      <c r="D662" s="145">
        <v>32546546</v>
      </c>
      <c r="E662" s="145">
        <v>32557613</v>
      </c>
      <c r="F662" s="141">
        <v>27</v>
      </c>
      <c r="G662" s="142">
        <v>1.9700000000000002E-6</v>
      </c>
    </row>
    <row r="663" spans="1:7">
      <c r="A663" s="140" t="s">
        <v>8168</v>
      </c>
      <c r="B663" s="144" t="s">
        <v>8169</v>
      </c>
      <c r="C663" s="141">
        <v>19</v>
      </c>
      <c r="D663" s="145">
        <v>19496642</v>
      </c>
      <c r="E663" s="145">
        <v>19619741</v>
      </c>
      <c r="F663" s="141">
        <v>407</v>
      </c>
      <c r="G663" s="142">
        <v>1.9999999999999999E-6</v>
      </c>
    </row>
    <row r="664" spans="1:7">
      <c r="A664" s="140" t="s">
        <v>8170</v>
      </c>
      <c r="B664" s="144" t="s">
        <v>8171</v>
      </c>
      <c r="C664" s="141">
        <v>11</v>
      </c>
      <c r="D664" s="145">
        <v>63766006</v>
      </c>
      <c r="E664" s="145">
        <v>63933602</v>
      </c>
      <c r="F664" s="141">
        <v>513</v>
      </c>
      <c r="G664" s="142">
        <v>2.03E-6</v>
      </c>
    </row>
    <row r="665" spans="1:7">
      <c r="A665" s="140" t="s">
        <v>8172</v>
      </c>
      <c r="B665" s="144" t="s">
        <v>3121</v>
      </c>
      <c r="C665" s="141">
        <v>6</v>
      </c>
      <c r="D665" s="145">
        <v>26597171</v>
      </c>
      <c r="E665" s="145">
        <v>26600278</v>
      </c>
      <c r="F665" s="141">
        <v>17</v>
      </c>
      <c r="G665" s="142">
        <v>2.04E-6</v>
      </c>
    </row>
    <row r="666" spans="1:7">
      <c r="A666" s="140" t="s">
        <v>8173</v>
      </c>
      <c r="B666" s="144" t="s">
        <v>4268</v>
      </c>
      <c r="C666" s="141">
        <v>16</v>
      </c>
      <c r="D666" s="145">
        <v>72152996</v>
      </c>
      <c r="E666" s="145">
        <v>72206349</v>
      </c>
      <c r="F666" s="141">
        <v>176</v>
      </c>
      <c r="G666" s="142">
        <v>2.0499999999999999E-6</v>
      </c>
    </row>
    <row r="667" spans="1:7">
      <c r="A667" s="140" t="s">
        <v>8174</v>
      </c>
      <c r="B667" s="144" t="s">
        <v>8175</v>
      </c>
      <c r="C667" s="141">
        <v>15</v>
      </c>
      <c r="D667" s="145">
        <v>92396938</v>
      </c>
      <c r="E667" s="145">
        <v>92715665</v>
      </c>
      <c r="F667" s="141">
        <v>1374</v>
      </c>
      <c r="G667" s="142">
        <v>2.0499999999999999E-6</v>
      </c>
    </row>
    <row r="668" spans="1:7">
      <c r="A668" s="140" t="s">
        <v>8176</v>
      </c>
      <c r="B668" s="144" t="s">
        <v>8177</v>
      </c>
      <c r="C668" s="141">
        <v>10</v>
      </c>
      <c r="D668" s="145">
        <v>69556427</v>
      </c>
      <c r="E668" s="145">
        <v>69597937</v>
      </c>
      <c r="F668" s="141">
        <v>93</v>
      </c>
      <c r="G668" s="142">
        <v>2.0999999999999998E-6</v>
      </c>
    </row>
    <row r="669" spans="1:7">
      <c r="A669" s="140" t="s">
        <v>8178</v>
      </c>
      <c r="B669" s="144" t="s">
        <v>8179</v>
      </c>
      <c r="C669" s="141">
        <v>11</v>
      </c>
      <c r="D669" s="145">
        <v>65837747</v>
      </c>
      <c r="E669" s="145">
        <v>66012218</v>
      </c>
      <c r="F669" s="141">
        <v>375</v>
      </c>
      <c r="G669" s="142">
        <v>2.0999999999999998E-6</v>
      </c>
    </row>
    <row r="670" spans="1:7">
      <c r="A670" s="140" t="s">
        <v>8180</v>
      </c>
      <c r="B670" s="144" t="s">
        <v>8181</v>
      </c>
      <c r="C670" s="141">
        <v>5</v>
      </c>
      <c r="D670" s="145">
        <v>79950467</v>
      </c>
      <c r="E670" s="145">
        <v>80172634</v>
      </c>
      <c r="F670" s="141">
        <v>806</v>
      </c>
      <c r="G670" s="142">
        <v>2.1399999999999998E-6</v>
      </c>
    </row>
    <row r="671" spans="1:7">
      <c r="A671" s="140" t="s">
        <v>8182</v>
      </c>
      <c r="B671" s="144" t="s">
        <v>8183</v>
      </c>
      <c r="C671" s="141">
        <v>21</v>
      </c>
      <c r="D671" s="145">
        <v>42688661</v>
      </c>
      <c r="E671" s="145">
        <v>42729654</v>
      </c>
      <c r="F671" s="141">
        <v>166</v>
      </c>
      <c r="G671" s="142">
        <v>2.17E-6</v>
      </c>
    </row>
    <row r="672" spans="1:7">
      <c r="A672" s="140" t="s">
        <v>8184</v>
      </c>
      <c r="B672" s="144" t="s">
        <v>8185</v>
      </c>
      <c r="C672" s="141">
        <v>7</v>
      </c>
      <c r="D672" s="145">
        <v>50135682</v>
      </c>
      <c r="E672" s="145">
        <v>50198852</v>
      </c>
      <c r="F672" s="141">
        <v>276</v>
      </c>
      <c r="G672" s="142">
        <v>2.1799999999999999E-6</v>
      </c>
    </row>
    <row r="673" spans="1:7">
      <c r="A673" s="140" t="s">
        <v>8186</v>
      </c>
      <c r="B673" s="144" t="s">
        <v>8187</v>
      </c>
      <c r="C673" s="141">
        <v>16</v>
      </c>
      <c r="D673" s="145">
        <v>903634</v>
      </c>
      <c r="E673" s="145">
        <v>1031318</v>
      </c>
      <c r="F673" s="141">
        <v>841</v>
      </c>
      <c r="G673" s="142">
        <v>2.1799999999999999E-6</v>
      </c>
    </row>
    <row r="674" spans="1:7">
      <c r="A674" s="140" t="s">
        <v>8188</v>
      </c>
      <c r="B674" s="144" t="s">
        <v>8189</v>
      </c>
      <c r="C674" s="141">
        <v>15</v>
      </c>
      <c r="D674" s="145">
        <v>84116091</v>
      </c>
      <c r="E674" s="145">
        <v>84287495</v>
      </c>
      <c r="F674" s="141">
        <v>539</v>
      </c>
      <c r="G674" s="142">
        <v>2.2000000000000001E-6</v>
      </c>
    </row>
    <row r="675" spans="1:7">
      <c r="A675" s="140" t="s">
        <v>8190</v>
      </c>
      <c r="B675" s="144" t="s">
        <v>8191</v>
      </c>
      <c r="C675" s="141">
        <v>9</v>
      </c>
      <c r="D675" s="145">
        <v>130493803</v>
      </c>
      <c r="E675" s="145">
        <v>130497628</v>
      </c>
      <c r="F675" s="141">
        <v>16</v>
      </c>
      <c r="G675" s="142">
        <v>2.2000000000000001E-6</v>
      </c>
    </row>
    <row r="676" spans="1:7">
      <c r="A676" s="140" t="s">
        <v>8192</v>
      </c>
      <c r="B676" s="144" t="s">
        <v>8193</v>
      </c>
      <c r="C676" s="141">
        <v>3</v>
      </c>
      <c r="D676" s="145">
        <v>107761941</v>
      </c>
      <c r="E676" s="145">
        <v>107809935</v>
      </c>
      <c r="F676" s="141">
        <v>120</v>
      </c>
      <c r="G676" s="142">
        <v>2.2199999999999999E-6</v>
      </c>
    </row>
    <row r="677" spans="1:7">
      <c r="A677" s="140" t="s">
        <v>8194</v>
      </c>
      <c r="B677" s="144" t="s">
        <v>4266</v>
      </c>
      <c r="C677" s="141">
        <v>16</v>
      </c>
      <c r="D677" s="145">
        <v>72097125</v>
      </c>
      <c r="E677" s="145">
        <v>72111145</v>
      </c>
      <c r="F677" s="141">
        <v>56</v>
      </c>
      <c r="G677" s="142">
        <v>2.2199999999999999E-6</v>
      </c>
    </row>
    <row r="678" spans="1:7">
      <c r="A678" s="140" t="s">
        <v>8195</v>
      </c>
      <c r="B678" s="144" t="s">
        <v>8196</v>
      </c>
      <c r="C678" s="141">
        <v>6</v>
      </c>
      <c r="D678" s="145">
        <v>3269207</v>
      </c>
      <c r="E678" s="145">
        <v>3456954</v>
      </c>
      <c r="F678" s="141">
        <v>914</v>
      </c>
      <c r="G678" s="142">
        <v>2.2400000000000002E-6</v>
      </c>
    </row>
    <row r="679" spans="1:7">
      <c r="A679" s="140" t="s">
        <v>8197</v>
      </c>
      <c r="B679" s="144" t="s">
        <v>8198</v>
      </c>
      <c r="C679" s="141">
        <v>8</v>
      </c>
      <c r="D679" s="145">
        <v>145751599</v>
      </c>
      <c r="E679" s="145">
        <v>145754485</v>
      </c>
      <c r="F679" s="141">
        <v>5</v>
      </c>
      <c r="G679" s="142">
        <v>2.26E-6</v>
      </c>
    </row>
    <row r="680" spans="1:7">
      <c r="A680" s="140" t="s">
        <v>4878</v>
      </c>
      <c r="B680" s="144" t="s">
        <v>4879</v>
      </c>
      <c r="C680" s="141">
        <v>2</v>
      </c>
      <c r="D680" s="145">
        <v>15307032</v>
      </c>
      <c r="E680" s="145">
        <v>15701472</v>
      </c>
      <c r="F680" s="141">
        <v>1499</v>
      </c>
      <c r="G680" s="142">
        <v>2.2699999999999999E-6</v>
      </c>
    </row>
    <row r="681" spans="1:7">
      <c r="A681" s="140" t="s">
        <v>8199</v>
      </c>
      <c r="B681" s="144" t="s">
        <v>8200</v>
      </c>
      <c r="C681" s="141">
        <v>2</v>
      </c>
      <c r="D681" s="145">
        <v>161128662</v>
      </c>
      <c r="E681" s="145">
        <v>161350366</v>
      </c>
      <c r="F681" s="141">
        <v>624</v>
      </c>
      <c r="G681" s="142">
        <v>2.3300000000000001E-6</v>
      </c>
    </row>
    <row r="682" spans="1:7">
      <c r="A682" s="140" t="s">
        <v>8201</v>
      </c>
      <c r="B682" s="144" t="s">
        <v>8202</v>
      </c>
      <c r="C682" s="141">
        <v>8</v>
      </c>
      <c r="D682" s="145">
        <v>74692332</v>
      </c>
      <c r="E682" s="145">
        <v>74791145</v>
      </c>
      <c r="F682" s="141">
        <v>212</v>
      </c>
      <c r="G682" s="142">
        <v>2.3300000000000001E-6</v>
      </c>
    </row>
    <row r="683" spans="1:7">
      <c r="A683" s="140" t="s">
        <v>8203</v>
      </c>
      <c r="B683" s="144" t="s">
        <v>8204</v>
      </c>
      <c r="C683" s="141">
        <v>6</v>
      </c>
      <c r="D683" s="145">
        <v>31539876</v>
      </c>
      <c r="E683" s="145">
        <v>31542101</v>
      </c>
      <c r="F683" s="141">
        <v>11</v>
      </c>
      <c r="G683" s="142">
        <v>2.34E-6</v>
      </c>
    </row>
    <row r="684" spans="1:7">
      <c r="A684" s="140" t="s">
        <v>8205</v>
      </c>
      <c r="B684" s="144" t="s">
        <v>8206</v>
      </c>
      <c r="C684" s="141">
        <v>5</v>
      </c>
      <c r="D684" s="145">
        <v>57877950</v>
      </c>
      <c r="E684" s="145">
        <v>58155221</v>
      </c>
      <c r="F684" s="141">
        <v>1042</v>
      </c>
      <c r="G684" s="142">
        <v>2.3599999999999999E-6</v>
      </c>
    </row>
    <row r="685" spans="1:7">
      <c r="A685" s="140" t="s">
        <v>8207</v>
      </c>
      <c r="B685" s="144" t="s">
        <v>8208</v>
      </c>
      <c r="C685" s="141">
        <v>16</v>
      </c>
      <c r="D685" s="145">
        <v>14529557</v>
      </c>
      <c r="E685" s="145">
        <v>14724128</v>
      </c>
      <c r="F685" s="141">
        <v>426</v>
      </c>
      <c r="G685" s="142">
        <v>2.39E-6</v>
      </c>
    </row>
    <row r="686" spans="1:7">
      <c r="A686" s="140" t="s">
        <v>8209</v>
      </c>
      <c r="B686" s="144" t="s">
        <v>8210</v>
      </c>
      <c r="C686" s="141">
        <v>11</v>
      </c>
      <c r="D686" s="145">
        <v>57471182</v>
      </c>
      <c r="E686" s="145">
        <v>57479804</v>
      </c>
      <c r="F686" s="141">
        <v>15</v>
      </c>
      <c r="G686" s="142">
        <v>2.4399999999999999E-6</v>
      </c>
    </row>
    <row r="687" spans="1:7">
      <c r="A687" s="140" t="s">
        <v>5222</v>
      </c>
      <c r="B687" s="144" t="s">
        <v>3273</v>
      </c>
      <c r="C687" s="141">
        <v>7</v>
      </c>
      <c r="D687" s="145">
        <v>86273230</v>
      </c>
      <c r="E687" s="145">
        <v>86494193</v>
      </c>
      <c r="F687" s="141">
        <v>570</v>
      </c>
      <c r="G687" s="142">
        <v>2.5000000000000002E-6</v>
      </c>
    </row>
    <row r="688" spans="1:7">
      <c r="A688" s="140" t="s">
        <v>8211</v>
      </c>
      <c r="B688" s="144" t="s">
        <v>8212</v>
      </c>
      <c r="C688" s="141">
        <v>21</v>
      </c>
      <c r="D688" s="145">
        <v>30300466</v>
      </c>
      <c r="E688" s="145">
        <v>30365277</v>
      </c>
      <c r="F688" s="141">
        <v>159</v>
      </c>
      <c r="G688" s="142">
        <v>2.5399999999999998E-6</v>
      </c>
    </row>
    <row r="689" spans="1:7">
      <c r="A689" s="140" t="s">
        <v>8213</v>
      </c>
      <c r="B689" s="144" t="s">
        <v>3759</v>
      </c>
      <c r="C689" s="141">
        <v>12</v>
      </c>
      <c r="D689" s="145">
        <v>15260716</v>
      </c>
      <c r="E689" s="145">
        <v>15374411</v>
      </c>
      <c r="F689" s="141">
        <v>371</v>
      </c>
      <c r="G689" s="142">
        <v>2.5500000000000001E-6</v>
      </c>
    </row>
    <row r="690" spans="1:7">
      <c r="A690" s="140" t="s">
        <v>8214</v>
      </c>
      <c r="B690" s="144" t="s">
        <v>8215</v>
      </c>
      <c r="C690" s="141">
        <v>10</v>
      </c>
      <c r="D690" s="145">
        <v>21813540</v>
      </c>
      <c r="E690" s="145">
        <v>22032559</v>
      </c>
      <c r="F690" s="141">
        <v>364</v>
      </c>
      <c r="G690" s="142">
        <v>2.5600000000000001E-6</v>
      </c>
    </row>
    <row r="691" spans="1:7">
      <c r="A691" s="140" t="s">
        <v>8216</v>
      </c>
      <c r="B691" s="144" t="s">
        <v>8217</v>
      </c>
      <c r="C691" s="141">
        <v>2</v>
      </c>
      <c r="D691" s="145">
        <v>159313476</v>
      </c>
      <c r="E691" s="145">
        <v>159537941</v>
      </c>
      <c r="F691" s="141">
        <v>847</v>
      </c>
      <c r="G691" s="142">
        <v>2.6400000000000001E-6</v>
      </c>
    </row>
    <row r="692" spans="1:7">
      <c r="A692" s="139" t="s">
        <v>8218</v>
      </c>
      <c r="B692" s="153" t="s">
        <v>8219</v>
      </c>
      <c r="C692" s="150">
        <v>12</v>
      </c>
      <c r="D692" s="154">
        <v>79257773</v>
      </c>
      <c r="E692" s="154">
        <v>79845788</v>
      </c>
      <c r="F692" s="150">
        <v>1890</v>
      </c>
      <c r="G692" s="151">
        <v>2.6599999999999999E-6</v>
      </c>
    </row>
    <row r="693" spans="1:7">
      <c r="A693" s="85"/>
      <c r="B693" s="85"/>
      <c r="C693" s="85"/>
      <c r="D693" s="85"/>
      <c r="E693" s="85"/>
      <c r="F693" s="85"/>
      <c r="G693" s="85"/>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9A503-4057-4595-857A-AE3E2506FFB2}">
  <dimension ref="A1:G315"/>
  <sheetViews>
    <sheetView topLeftCell="A8" workbookViewId="0">
      <selection activeCell="A2" sqref="A2"/>
    </sheetView>
  </sheetViews>
  <sheetFormatPr defaultRowHeight="15"/>
  <cols>
    <col min="1" max="1" width="19.28515625" customWidth="1"/>
    <col min="2" max="2" width="14.5703125" customWidth="1"/>
    <col min="4" max="4" width="15.85546875" customWidth="1"/>
    <col min="5" max="5" width="14.28515625" customWidth="1"/>
  </cols>
  <sheetData>
    <row r="1" spans="1:7" ht="20.25" customHeight="1">
      <c r="A1" s="143" t="s">
        <v>8567</v>
      </c>
      <c r="B1" s="135"/>
      <c r="C1" s="135"/>
      <c r="D1" s="135"/>
      <c r="E1" s="135"/>
      <c r="F1" s="139"/>
      <c r="G1" s="139"/>
    </row>
    <row r="2" spans="1:7" ht="29.25" customHeight="1">
      <c r="A2" s="134" t="s">
        <v>7439</v>
      </c>
      <c r="B2" s="133" t="s">
        <v>7440</v>
      </c>
      <c r="C2" s="133" t="s">
        <v>7224</v>
      </c>
      <c r="D2" s="133" t="s">
        <v>7441</v>
      </c>
      <c r="E2" s="133" t="s">
        <v>7442</v>
      </c>
      <c r="F2" s="133" t="s">
        <v>7443</v>
      </c>
      <c r="G2" s="133" t="s">
        <v>2085</v>
      </c>
    </row>
    <row r="3" spans="1:7">
      <c r="A3" s="140" t="s">
        <v>5012</v>
      </c>
      <c r="B3" s="144" t="s">
        <v>2791</v>
      </c>
      <c r="C3" s="141">
        <v>3</v>
      </c>
      <c r="D3" s="145">
        <v>49946302</v>
      </c>
      <c r="E3" s="145">
        <v>49967606</v>
      </c>
      <c r="F3" s="141">
        <v>21</v>
      </c>
      <c r="G3" s="142">
        <v>1.1599999999999999E-25</v>
      </c>
    </row>
    <row r="4" spans="1:7">
      <c r="A4" s="140" t="s">
        <v>4995</v>
      </c>
      <c r="B4" s="144" t="s">
        <v>2780</v>
      </c>
      <c r="C4" s="141">
        <v>3</v>
      </c>
      <c r="D4" s="145">
        <v>49726932</v>
      </c>
      <c r="E4" s="145">
        <v>49758962</v>
      </c>
      <c r="F4" s="141">
        <v>40</v>
      </c>
      <c r="G4" s="142">
        <v>6.7899999999999995E-24</v>
      </c>
    </row>
    <row r="5" spans="1:7">
      <c r="A5" s="140" t="s">
        <v>5006</v>
      </c>
      <c r="B5" s="144" t="s">
        <v>2788</v>
      </c>
      <c r="C5" s="141">
        <v>3</v>
      </c>
      <c r="D5" s="145">
        <v>49895421</v>
      </c>
      <c r="E5" s="145">
        <v>49907655</v>
      </c>
      <c r="F5" s="141">
        <v>11</v>
      </c>
      <c r="G5" s="142">
        <v>2.8200000000000002E-21</v>
      </c>
    </row>
    <row r="6" spans="1:7">
      <c r="A6" s="140" t="s">
        <v>5016</v>
      </c>
      <c r="B6" s="144" t="s">
        <v>2793</v>
      </c>
      <c r="C6" s="141">
        <v>3</v>
      </c>
      <c r="D6" s="145">
        <v>50126341</v>
      </c>
      <c r="E6" s="145">
        <v>50156454</v>
      </c>
      <c r="F6" s="141">
        <v>19</v>
      </c>
      <c r="G6" s="142">
        <v>2.5799999999999999E-20</v>
      </c>
    </row>
    <row r="7" spans="1:7">
      <c r="A7" s="140" t="s">
        <v>5014</v>
      </c>
      <c r="B7" s="144" t="s">
        <v>2792</v>
      </c>
      <c r="C7" s="141">
        <v>3</v>
      </c>
      <c r="D7" s="145">
        <v>49977440</v>
      </c>
      <c r="E7" s="145">
        <v>50137478</v>
      </c>
      <c r="F7" s="141">
        <v>200</v>
      </c>
      <c r="G7" s="142">
        <v>1.5499999999999999E-19</v>
      </c>
    </row>
    <row r="8" spans="1:7">
      <c r="A8" s="140" t="s">
        <v>5063</v>
      </c>
      <c r="B8" s="144" t="s">
        <v>5064</v>
      </c>
      <c r="C8" s="141">
        <v>4</v>
      </c>
      <c r="D8" s="145">
        <v>140637907</v>
      </c>
      <c r="E8" s="145">
        <v>141075338</v>
      </c>
      <c r="F8" s="141">
        <v>905</v>
      </c>
      <c r="G8" s="142">
        <v>6.9400000000000002E-19</v>
      </c>
    </row>
    <row r="9" spans="1:7">
      <c r="A9" s="140" t="s">
        <v>5008</v>
      </c>
      <c r="B9" s="144" t="s">
        <v>2789</v>
      </c>
      <c r="C9" s="141">
        <v>3</v>
      </c>
      <c r="D9" s="145">
        <v>49924435</v>
      </c>
      <c r="E9" s="145">
        <v>49941299</v>
      </c>
      <c r="F9" s="141">
        <v>17</v>
      </c>
      <c r="G9" s="142">
        <v>1.08E-16</v>
      </c>
    </row>
    <row r="10" spans="1:7">
      <c r="A10" s="140" t="s">
        <v>4983</v>
      </c>
      <c r="B10" s="144" t="s">
        <v>2773</v>
      </c>
      <c r="C10" s="141">
        <v>3</v>
      </c>
      <c r="D10" s="145">
        <v>49449639</v>
      </c>
      <c r="E10" s="145">
        <v>49453908</v>
      </c>
      <c r="F10" s="141">
        <v>6</v>
      </c>
      <c r="G10" s="142">
        <v>1.2500000000000001E-16</v>
      </c>
    </row>
    <row r="11" spans="1:7">
      <c r="A11" s="140" t="s">
        <v>5000</v>
      </c>
      <c r="B11" s="144" t="s">
        <v>2783</v>
      </c>
      <c r="C11" s="141">
        <v>3</v>
      </c>
      <c r="D11" s="145">
        <v>49761727</v>
      </c>
      <c r="E11" s="145">
        <v>49823975</v>
      </c>
      <c r="F11" s="141">
        <v>72</v>
      </c>
      <c r="G11" s="142">
        <v>1.47E-16</v>
      </c>
    </row>
    <row r="12" spans="1:7">
      <c r="A12" s="140" t="s">
        <v>4990</v>
      </c>
      <c r="B12" s="144" t="s">
        <v>2777</v>
      </c>
      <c r="C12" s="141">
        <v>3</v>
      </c>
      <c r="D12" s="145">
        <v>49591922</v>
      </c>
      <c r="E12" s="145">
        <v>49708978</v>
      </c>
      <c r="F12" s="141">
        <v>114</v>
      </c>
      <c r="G12" s="142">
        <v>1.53E-16</v>
      </c>
    </row>
    <row r="13" spans="1:7">
      <c r="A13" s="140" t="s">
        <v>4895</v>
      </c>
      <c r="B13" s="144" t="s">
        <v>2558</v>
      </c>
      <c r="C13" s="141">
        <v>2</v>
      </c>
      <c r="D13" s="145">
        <v>100162323</v>
      </c>
      <c r="E13" s="145">
        <v>100759201</v>
      </c>
      <c r="F13" s="141">
        <v>957</v>
      </c>
      <c r="G13" s="142">
        <v>2.1199999999999999E-16</v>
      </c>
    </row>
    <row r="14" spans="1:7">
      <c r="A14" s="140" t="s">
        <v>4993</v>
      </c>
      <c r="B14" s="144" t="s">
        <v>2779</v>
      </c>
      <c r="C14" s="141">
        <v>3</v>
      </c>
      <c r="D14" s="145">
        <v>49721380</v>
      </c>
      <c r="E14" s="145">
        <v>49726934</v>
      </c>
      <c r="F14" s="141">
        <v>8</v>
      </c>
      <c r="G14" s="142">
        <v>6.5299999999999996E-16</v>
      </c>
    </row>
    <row r="15" spans="1:7">
      <c r="A15" s="140" t="s">
        <v>4988</v>
      </c>
      <c r="B15" s="144" t="s">
        <v>2776</v>
      </c>
      <c r="C15" s="141">
        <v>3</v>
      </c>
      <c r="D15" s="145">
        <v>49506146</v>
      </c>
      <c r="E15" s="145">
        <v>49573048</v>
      </c>
      <c r="F15" s="141">
        <v>83</v>
      </c>
      <c r="G15" s="142">
        <v>1.2900000000000001E-15</v>
      </c>
    </row>
    <row r="16" spans="1:7">
      <c r="A16" s="140" t="s">
        <v>5299</v>
      </c>
      <c r="B16" s="144" t="s">
        <v>3577</v>
      </c>
      <c r="C16" s="141">
        <v>10</v>
      </c>
      <c r="D16" s="145">
        <v>67672276</v>
      </c>
      <c r="E16" s="145">
        <v>69455927</v>
      </c>
      <c r="F16" s="141">
        <v>4838</v>
      </c>
      <c r="G16" s="142">
        <v>4.4100000000000003E-15</v>
      </c>
    </row>
    <row r="17" spans="1:7">
      <c r="A17" s="140" t="s">
        <v>4985</v>
      </c>
      <c r="B17" s="144" t="s">
        <v>2774</v>
      </c>
      <c r="C17" s="141">
        <v>3</v>
      </c>
      <c r="D17" s="145">
        <v>49454211</v>
      </c>
      <c r="E17" s="145">
        <v>49460186</v>
      </c>
      <c r="F17" s="141">
        <v>6</v>
      </c>
      <c r="G17" s="142">
        <v>5.8800000000000001E-15</v>
      </c>
    </row>
    <row r="18" spans="1:7">
      <c r="A18" s="140" t="s">
        <v>4981</v>
      </c>
      <c r="B18" s="144" t="s">
        <v>2772</v>
      </c>
      <c r="C18" s="141">
        <v>3</v>
      </c>
      <c r="D18" s="145">
        <v>49396578</v>
      </c>
      <c r="E18" s="145">
        <v>49450431</v>
      </c>
      <c r="F18" s="141">
        <v>71</v>
      </c>
      <c r="G18" s="142">
        <v>1.06E-14</v>
      </c>
    </row>
    <row r="19" spans="1:7">
      <c r="A19" s="140" t="s">
        <v>5010</v>
      </c>
      <c r="B19" s="144" t="s">
        <v>2790</v>
      </c>
      <c r="C19" s="141">
        <v>3</v>
      </c>
      <c r="D19" s="145">
        <v>49941278</v>
      </c>
      <c r="E19" s="145">
        <v>49954370</v>
      </c>
      <c r="F19" s="141">
        <v>12</v>
      </c>
      <c r="G19" s="142">
        <v>1.21E-14</v>
      </c>
    </row>
    <row r="20" spans="1:7">
      <c r="A20" s="140" t="s">
        <v>5080</v>
      </c>
      <c r="B20" s="144" t="s">
        <v>2966</v>
      </c>
      <c r="C20" s="141">
        <v>5</v>
      </c>
      <c r="D20" s="145">
        <v>60047618</v>
      </c>
      <c r="E20" s="145">
        <v>60140216</v>
      </c>
      <c r="F20" s="141">
        <v>177</v>
      </c>
      <c r="G20" s="142">
        <v>1.3499999999999999E-14</v>
      </c>
    </row>
    <row r="21" spans="1:7">
      <c r="A21" s="140" t="s">
        <v>5005</v>
      </c>
      <c r="B21" s="144" t="s">
        <v>2787</v>
      </c>
      <c r="C21" s="141">
        <v>3</v>
      </c>
      <c r="D21" s="145">
        <v>49866034</v>
      </c>
      <c r="E21" s="145">
        <v>49894007</v>
      </c>
      <c r="F21" s="141">
        <v>31</v>
      </c>
      <c r="G21" s="142">
        <v>1.4599999999999999E-14</v>
      </c>
    </row>
    <row r="22" spans="1:7">
      <c r="A22" s="140" t="s">
        <v>5537</v>
      </c>
      <c r="B22" s="144" t="s">
        <v>4434</v>
      </c>
      <c r="C22" s="141">
        <v>17</v>
      </c>
      <c r="D22" s="145">
        <v>43971748</v>
      </c>
      <c r="E22" s="145">
        <v>44105700</v>
      </c>
      <c r="F22" s="141">
        <v>38</v>
      </c>
      <c r="G22" s="142">
        <v>1.74E-14</v>
      </c>
    </row>
    <row r="23" spans="1:7">
      <c r="A23" s="140" t="s">
        <v>5541</v>
      </c>
      <c r="B23" s="144" t="s">
        <v>4436</v>
      </c>
      <c r="C23" s="141">
        <v>17</v>
      </c>
      <c r="D23" s="145">
        <v>44107282</v>
      </c>
      <c r="E23" s="145">
        <v>44302733</v>
      </c>
      <c r="F23" s="141">
        <v>45</v>
      </c>
      <c r="G23" s="142">
        <v>1.7999999999999999E-14</v>
      </c>
    </row>
    <row r="24" spans="1:7">
      <c r="A24" s="140" t="s">
        <v>5001</v>
      </c>
      <c r="B24" s="144" t="s">
        <v>2784</v>
      </c>
      <c r="C24" s="141">
        <v>3</v>
      </c>
      <c r="D24" s="145">
        <v>49828165</v>
      </c>
      <c r="E24" s="145">
        <v>49837268</v>
      </c>
      <c r="F24" s="141">
        <v>12</v>
      </c>
      <c r="G24" s="142">
        <v>2.9299999999999999E-14</v>
      </c>
    </row>
    <row r="25" spans="1:7">
      <c r="A25" s="140" t="s">
        <v>4991</v>
      </c>
      <c r="B25" s="144" t="s">
        <v>2778</v>
      </c>
      <c r="C25" s="141">
        <v>3</v>
      </c>
      <c r="D25" s="145">
        <v>49711435</v>
      </c>
      <c r="E25" s="145">
        <v>49721396</v>
      </c>
      <c r="F25" s="141">
        <v>5</v>
      </c>
      <c r="G25" s="142">
        <v>3.93E-14</v>
      </c>
    </row>
    <row r="26" spans="1:7">
      <c r="A26" s="140" t="s">
        <v>4897</v>
      </c>
      <c r="B26" s="144" t="s">
        <v>2559</v>
      </c>
      <c r="C26" s="141">
        <v>2</v>
      </c>
      <c r="D26" s="145">
        <v>100889753</v>
      </c>
      <c r="E26" s="145">
        <v>100939195</v>
      </c>
      <c r="F26" s="141">
        <v>143</v>
      </c>
      <c r="G26" s="142">
        <v>4.7800000000000002E-14</v>
      </c>
    </row>
    <row r="27" spans="1:7">
      <c r="A27" s="140" t="s">
        <v>4901</v>
      </c>
      <c r="B27" s="144" t="s">
        <v>2561</v>
      </c>
      <c r="C27" s="141">
        <v>2</v>
      </c>
      <c r="D27" s="145">
        <v>101008327</v>
      </c>
      <c r="E27" s="145">
        <v>101034118</v>
      </c>
      <c r="F27" s="141">
        <v>63</v>
      </c>
      <c r="G27" s="142">
        <v>5.7499999999999995E-14</v>
      </c>
    </row>
    <row r="28" spans="1:7">
      <c r="A28" s="140" t="s">
        <v>5034</v>
      </c>
      <c r="B28" s="144" t="s">
        <v>5035</v>
      </c>
      <c r="C28" s="141">
        <v>3</v>
      </c>
      <c r="D28" s="145">
        <v>71003844</v>
      </c>
      <c r="E28" s="145">
        <v>71633140</v>
      </c>
      <c r="F28" s="141">
        <v>963</v>
      </c>
      <c r="G28" s="142">
        <v>6.34E-14</v>
      </c>
    </row>
    <row r="29" spans="1:7">
      <c r="A29" s="140" t="s">
        <v>5533</v>
      </c>
      <c r="B29" s="144" t="s">
        <v>4432</v>
      </c>
      <c r="C29" s="141">
        <v>17</v>
      </c>
      <c r="D29" s="145">
        <v>43699267</v>
      </c>
      <c r="E29" s="145">
        <v>43913194</v>
      </c>
      <c r="F29" s="141">
        <v>184</v>
      </c>
      <c r="G29" s="142">
        <v>6.6300000000000005E-14</v>
      </c>
    </row>
    <row r="30" spans="1:7">
      <c r="A30" s="140" t="s">
        <v>5256</v>
      </c>
      <c r="B30" s="144" t="s">
        <v>3381</v>
      </c>
      <c r="C30" s="141">
        <v>7</v>
      </c>
      <c r="D30" s="145">
        <v>132937829</v>
      </c>
      <c r="E30" s="145">
        <v>133751342</v>
      </c>
      <c r="F30" s="141">
        <v>1062</v>
      </c>
      <c r="G30" s="142">
        <v>8.8500000000000002E-14</v>
      </c>
    </row>
    <row r="31" spans="1:7">
      <c r="A31" s="140" t="s">
        <v>5084</v>
      </c>
      <c r="B31" s="144" t="s">
        <v>2968</v>
      </c>
      <c r="C31" s="141">
        <v>5</v>
      </c>
      <c r="D31" s="145">
        <v>60240956</v>
      </c>
      <c r="E31" s="145">
        <v>60448853</v>
      </c>
      <c r="F31" s="141">
        <v>341</v>
      </c>
      <c r="G31" s="142">
        <v>1.4000000000000001E-13</v>
      </c>
    </row>
    <row r="32" spans="1:7">
      <c r="A32" s="140" t="s">
        <v>5547</v>
      </c>
      <c r="B32" s="144" t="s">
        <v>4442</v>
      </c>
      <c r="C32" s="141">
        <v>17</v>
      </c>
      <c r="D32" s="145">
        <v>44839872</v>
      </c>
      <c r="E32" s="145">
        <v>44910520</v>
      </c>
      <c r="F32" s="141">
        <v>60</v>
      </c>
      <c r="G32" s="142">
        <v>1.6E-13</v>
      </c>
    </row>
    <row r="33" spans="1:7">
      <c r="A33" s="140" t="s">
        <v>5018</v>
      </c>
      <c r="B33" s="144" t="s">
        <v>2794</v>
      </c>
      <c r="C33" s="141">
        <v>3</v>
      </c>
      <c r="D33" s="145">
        <v>50192478</v>
      </c>
      <c r="E33" s="145">
        <v>50226508</v>
      </c>
      <c r="F33" s="141">
        <v>48</v>
      </c>
      <c r="G33" s="142">
        <v>1.6799999999999999E-13</v>
      </c>
    </row>
    <row r="34" spans="1:7">
      <c r="A34" s="140" t="s">
        <v>4883</v>
      </c>
      <c r="B34" s="144" t="s">
        <v>2503</v>
      </c>
      <c r="C34" s="141">
        <v>2</v>
      </c>
      <c r="D34" s="145">
        <v>60678302</v>
      </c>
      <c r="E34" s="145">
        <v>60780702</v>
      </c>
      <c r="F34" s="141">
        <v>137</v>
      </c>
      <c r="G34" s="142">
        <v>1.96E-13</v>
      </c>
    </row>
    <row r="35" spans="1:7">
      <c r="A35" s="140" t="s">
        <v>5574</v>
      </c>
      <c r="B35" s="144" t="s">
        <v>4545</v>
      </c>
      <c r="C35" s="141">
        <v>18</v>
      </c>
      <c r="D35" s="145">
        <v>49866542</v>
      </c>
      <c r="E35" s="145">
        <v>51057784</v>
      </c>
      <c r="F35" s="141">
        <v>3408</v>
      </c>
      <c r="G35" s="142">
        <v>2.2799999999999999E-13</v>
      </c>
    </row>
    <row r="36" spans="1:7">
      <c r="A36" s="140" t="s">
        <v>5088</v>
      </c>
      <c r="B36" s="144" t="s">
        <v>2971</v>
      </c>
      <c r="C36" s="141">
        <v>5</v>
      </c>
      <c r="D36" s="145">
        <v>60628100</v>
      </c>
      <c r="E36" s="145">
        <v>60841997</v>
      </c>
      <c r="F36" s="141">
        <v>230</v>
      </c>
      <c r="G36" s="142">
        <v>2.72E-13</v>
      </c>
    </row>
    <row r="37" spans="1:7">
      <c r="A37" s="140" t="s">
        <v>5082</v>
      </c>
      <c r="B37" s="144" t="s">
        <v>2967</v>
      </c>
      <c r="C37" s="141">
        <v>5</v>
      </c>
      <c r="D37" s="145">
        <v>60169658</v>
      </c>
      <c r="E37" s="145">
        <v>60240900</v>
      </c>
      <c r="F37" s="141">
        <v>117</v>
      </c>
      <c r="G37" s="142">
        <v>3.6500000000000001E-13</v>
      </c>
    </row>
    <row r="38" spans="1:7">
      <c r="A38" s="140" t="s">
        <v>4841</v>
      </c>
      <c r="B38" s="144" t="s">
        <v>2385</v>
      </c>
      <c r="C38" s="141">
        <v>1</v>
      </c>
      <c r="D38" s="145">
        <v>44171495</v>
      </c>
      <c r="E38" s="145">
        <v>44396831</v>
      </c>
      <c r="F38" s="141">
        <v>364</v>
      </c>
      <c r="G38" s="142">
        <v>4.2200000000000002E-13</v>
      </c>
    </row>
    <row r="39" spans="1:7">
      <c r="A39" s="140" t="s">
        <v>4979</v>
      </c>
      <c r="B39" s="144" t="s">
        <v>2771</v>
      </c>
      <c r="C39" s="141">
        <v>3</v>
      </c>
      <c r="D39" s="145">
        <v>49394609</v>
      </c>
      <c r="E39" s="145">
        <v>49396033</v>
      </c>
      <c r="F39" s="141">
        <v>2</v>
      </c>
      <c r="G39" s="142">
        <v>5.0899999999999995E-13</v>
      </c>
    </row>
    <row r="40" spans="1:7">
      <c r="A40" s="140" t="s">
        <v>4912</v>
      </c>
      <c r="B40" s="144" t="s">
        <v>2663</v>
      </c>
      <c r="C40" s="141">
        <v>2</v>
      </c>
      <c r="D40" s="145">
        <v>212240446</v>
      </c>
      <c r="E40" s="145">
        <v>213403565</v>
      </c>
      <c r="F40" s="141">
        <v>3482</v>
      </c>
      <c r="G40" s="142">
        <v>6.9499999999999997E-13</v>
      </c>
    </row>
    <row r="41" spans="1:7">
      <c r="A41" s="140" t="s">
        <v>5545</v>
      </c>
      <c r="B41" s="144" t="s">
        <v>4441</v>
      </c>
      <c r="C41" s="141">
        <v>17</v>
      </c>
      <c r="D41" s="145">
        <v>44668035</v>
      </c>
      <c r="E41" s="145">
        <v>44834830</v>
      </c>
      <c r="F41" s="141">
        <v>47</v>
      </c>
      <c r="G41" s="142">
        <v>9.3099999999999997E-13</v>
      </c>
    </row>
    <row r="42" spans="1:7">
      <c r="A42" s="140" t="s">
        <v>5295</v>
      </c>
      <c r="B42" s="144" t="s">
        <v>3575</v>
      </c>
      <c r="C42" s="141">
        <v>10</v>
      </c>
      <c r="D42" s="145">
        <v>64926981</v>
      </c>
      <c r="E42" s="145">
        <v>65225722</v>
      </c>
      <c r="F42" s="141">
        <v>475</v>
      </c>
      <c r="G42" s="142">
        <v>1.7699999999999999E-12</v>
      </c>
    </row>
    <row r="43" spans="1:7">
      <c r="A43" s="140" t="s">
        <v>5389</v>
      </c>
      <c r="B43" s="144" t="s">
        <v>3948</v>
      </c>
      <c r="C43" s="141">
        <v>12</v>
      </c>
      <c r="D43" s="145">
        <v>123468027</v>
      </c>
      <c r="E43" s="145">
        <v>123634562</v>
      </c>
      <c r="F43" s="141">
        <v>137</v>
      </c>
      <c r="G43" s="142">
        <v>1.9600000000000001E-12</v>
      </c>
    </row>
    <row r="44" spans="1:7">
      <c r="A44" s="140" t="s">
        <v>5284</v>
      </c>
      <c r="B44" s="144" t="s">
        <v>3528</v>
      </c>
      <c r="C44" s="141">
        <v>9</v>
      </c>
      <c r="D44" s="145">
        <v>99252523</v>
      </c>
      <c r="E44" s="145">
        <v>99382112</v>
      </c>
      <c r="F44" s="141">
        <v>90</v>
      </c>
      <c r="G44" s="142">
        <v>2.08E-12</v>
      </c>
    </row>
    <row r="45" spans="1:7">
      <c r="A45" s="140" t="s">
        <v>4839</v>
      </c>
      <c r="B45" s="144" t="s">
        <v>2384</v>
      </c>
      <c r="C45" s="141">
        <v>1</v>
      </c>
      <c r="D45" s="145">
        <v>44115829</v>
      </c>
      <c r="E45" s="145">
        <v>44171186</v>
      </c>
      <c r="F45" s="141">
        <v>61</v>
      </c>
      <c r="G45" s="142">
        <v>3.04E-12</v>
      </c>
    </row>
    <row r="46" spans="1:7">
      <c r="A46" s="140" t="s">
        <v>4986</v>
      </c>
      <c r="B46" s="144" t="s">
        <v>2775</v>
      </c>
      <c r="C46" s="141">
        <v>3</v>
      </c>
      <c r="D46" s="145">
        <v>49460379</v>
      </c>
      <c r="E46" s="145">
        <v>49466759</v>
      </c>
      <c r="F46" s="141">
        <v>5</v>
      </c>
      <c r="G46" s="142">
        <v>3.55E-12</v>
      </c>
    </row>
    <row r="47" spans="1:7">
      <c r="A47" s="140" t="s">
        <v>5318</v>
      </c>
      <c r="B47" s="144" t="s">
        <v>3614</v>
      </c>
      <c r="C47" s="141">
        <v>10</v>
      </c>
      <c r="D47" s="145">
        <v>104162376</v>
      </c>
      <c r="E47" s="145">
        <v>104181296</v>
      </c>
      <c r="F47" s="141">
        <v>17</v>
      </c>
      <c r="G47" s="142">
        <v>5.02E-12</v>
      </c>
    </row>
    <row r="48" spans="1:7">
      <c r="A48" s="140" t="s">
        <v>5003</v>
      </c>
      <c r="B48" s="144" t="s">
        <v>2786</v>
      </c>
      <c r="C48" s="141">
        <v>3</v>
      </c>
      <c r="D48" s="145">
        <v>49842640</v>
      </c>
      <c r="E48" s="145">
        <v>49851379</v>
      </c>
      <c r="F48" s="141">
        <v>7</v>
      </c>
      <c r="G48" s="142">
        <v>6.0900000000000001E-12</v>
      </c>
    </row>
    <row r="49" spans="1:7">
      <c r="A49" s="140" t="s">
        <v>4899</v>
      </c>
      <c r="B49" s="144" t="s">
        <v>2560</v>
      </c>
      <c r="C49" s="141">
        <v>2</v>
      </c>
      <c r="D49" s="145">
        <v>100986705</v>
      </c>
      <c r="E49" s="145">
        <v>100987007</v>
      </c>
      <c r="F49" s="141">
        <v>1</v>
      </c>
      <c r="G49" s="142">
        <v>7.15E-12</v>
      </c>
    </row>
    <row r="50" spans="1:7">
      <c r="A50" s="140" t="s">
        <v>5202</v>
      </c>
      <c r="B50" s="144" t="s">
        <v>3250</v>
      </c>
      <c r="C50" s="141">
        <v>7</v>
      </c>
      <c r="D50" s="145">
        <v>8008425</v>
      </c>
      <c r="E50" s="145">
        <v>8133902</v>
      </c>
      <c r="F50" s="141">
        <v>277</v>
      </c>
      <c r="G50" s="142">
        <v>1.1300000000000001E-11</v>
      </c>
    </row>
    <row r="51" spans="1:7">
      <c r="A51" s="140" t="s">
        <v>4853</v>
      </c>
      <c r="B51" s="144" t="s">
        <v>4854</v>
      </c>
      <c r="C51" s="141">
        <v>1</v>
      </c>
      <c r="D51" s="145">
        <v>57460451</v>
      </c>
      <c r="E51" s="145">
        <v>59012406</v>
      </c>
      <c r="F51" s="141">
        <v>3575</v>
      </c>
      <c r="G51" s="142">
        <v>1.27E-11</v>
      </c>
    </row>
    <row r="52" spans="1:7">
      <c r="A52" s="140" t="s">
        <v>7466</v>
      </c>
      <c r="B52" s="144" t="s">
        <v>7467</v>
      </c>
      <c r="C52" s="141">
        <v>12</v>
      </c>
      <c r="D52" s="145">
        <v>14518610</v>
      </c>
      <c r="E52" s="145">
        <v>14651697</v>
      </c>
      <c r="F52" s="141">
        <v>250</v>
      </c>
      <c r="G52" s="142">
        <v>1.37E-11</v>
      </c>
    </row>
    <row r="53" spans="1:7">
      <c r="A53" s="140" t="s">
        <v>5334</v>
      </c>
      <c r="B53" s="144" t="s">
        <v>3668</v>
      </c>
      <c r="C53" s="141">
        <v>11</v>
      </c>
      <c r="D53" s="145">
        <v>12695969</v>
      </c>
      <c r="E53" s="145">
        <v>12966298</v>
      </c>
      <c r="F53" s="141">
        <v>355</v>
      </c>
      <c r="G53" s="142">
        <v>1.38E-11</v>
      </c>
    </row>
    <row r="54" spans="1:7">
      <c r="A54" s="140" t="s">
        <v>5393</v>
      </c>
      <c r="B54" s="144" t="s">
        <v>3950</v>
      </c>
      <c r="C54" s="141">
        <v>12</v>
      </c>
      <c r="D54" s="145">
        <v>123717463</v>
      </c>
      <c r="E54" s="145">
        <v>123742506</v>
      </c>
      <c r="F54" s="141">
        <v>59</v>
      </c>
      <c r="G54" s="142">
        <v>1.7799999999999999E-11</v>
      </c>
    </row>
    <row r="55" spans="1:7">
      <c r="A55" s="140" t="s">
        <v>5391</v>
      </c>
      <c r="B55" s="144" t="s">
        <v>3949</v>
      </c>
      <c r="C55" s="141">
        <v>12</v>
      </c>
      <c r="D55" s="145">
        <v>123636867</v>
      </c>
      <c r="E55" s="145">
        <v>123728561</v>
      </c>
      <c r="F55" s="141">
        <v>178</v>
      </c>
      <c r="G55" s="142">
        <v>1.8799999999999999E-11</v>
      </c>
    </row>
    <row r="56" spans="1:7">
      <c r="A56" s="140" t="s">
        <v>5097</v>
      </c>
      <c r="B56" s="144" t="s">
        <v>2993</v>
      </c>
      <c r="C56" s="141">
        <v>5</v>
      </c>
      <c r="D56" s="145">
        <v>88013975</v>
      </c>
      <c r="E56" s="145">
        <v>88199922</v>
      </c>
      <c r="F56" s="141">
        <v>253</v>
      </c>
      <c r="G56" s="142">
        <v>2.3600000000000001E-11</v>
      </c>
    </row>
    <row r="57" spans="1:7">
      <c r="A57" s="140" t="s">
        <v>4965</v>
      </c>
      <c r="B57" s="144" t="s">
        <v>2763</v>
      </c>
      <c r="C57" s="141">
        <v>3</v>
      </c>
      <c r="D57" s="145">
        <v>49158547</v>
      </c>
      <c r="E57" s="145">
        <v>49170551</v>
      </c>
      <c r="F57" s="141">
        <v>11</v>
      </c>
      <c r="G57" s="142">
        <v>2.6899999999999999E-11</v>
      </c>
    </row>
    <row r="58" spans="1:7">
      <c r="A58" s="140" t="s">
        <v>5412</v>
      </c>
      <c r="B58" s="144" t="s">
        <v>3989</v>
      </c>
      <c r="C58" s="141">
        <v>13</v>
      </c>
      <c r="D58" s="145">
        <v>99102455</v>
      </c>
      <c r="E58" s="145">
        <v>99230194</v>
      </c>
      <c r="F58" s="141">
        <v>278</v>
      </c>
      <c r="G58" s="142">
        <v>3.0300000000000001E-11</v>
      </c>
    </row>
    <row r="59" spans="1:7">
      <c r="A59" s="140" t="s">
        <v>7444</v>
      </c>
      <c r="B59" s="144" t="s">
        <v>7445</v>
      </c>
      <c r="C59" s="141">
        <v>15</v>
      </c>
      <c r="D59" s="145">
        <v>47476298</v>
      </c>
      <c r="E59" s="145">
        <v>48066420</v>
      </c>
      <c r="F59" s="141">
        <v>1190</v>
      </c>
      <c r="G59" s="142">
        <v>3.1599999999999999E-11</v>
      </c>
    </row>
    <row r="60" spans="1:7">
      <c r="A60" s="140" t="s">
        <v>5314</v>
      </c>
      <c r="B60" s="144" t="s">
        <v>3612</v>
      </c>
      <c r="C60" s="141">
        <v>10</v>
      </c>
      <c r="D60" s="145">
        <v>104005289</v>
      </c>
      <c r="E60" s="145">
        <v>104142656</v>
      </c>
      <c r="F60" s="141">
        <v>146</v>
      </c>
      <c r="G60" s="142">
        <v>3.3699999999999997E-11</v>
      </c>
    </row>
    <row r="61" spans="1:7">
      <c r="A61" s="140" t="s">
        <v>5383</v>
      </c>
      <c r="B61" s="144" t="s">
        <v>3846</v>
      </c>
      <c r="C61" s="141">
        <v>12</v>
      </c>
      <c r="D61" s="145">
        <v>56473641</v>
      </c>
      <c r="E61" s="145">
        <v>56497289</v>
      </c>
      <c r="F61" s="141">
        <v>26</v>
      </c>
      <c r="G61" s="142">
        <v>3.83E-11</v>
      </c>
    </row>
    <row r="62" spans="1:7">
      <c r="A62" s="140" t="s">
        <v>5420</v>
      </c>
      <c r="B62" s="144" t="s">
        <v>4012</v>
      </c>
      <c r="C62" s="141">
        <v>14</v>
      </c>
      <c r="D62" s="145">
        <v>23415479</v>
      </c>
      <c r="E62" s="145">
        <v>23451467</v>
      </c>
      <c r="F62" s="141">
        <v>42</v>
      </c>
      <c r="G62" s="142">
        <v>5.9800000000000003E-11</v>
      </c>
    </row>
    <row r="63" spans="1:7">
      <c r="A63" s="140" t="s">
        <v>5569</v>
      </c>
      <c r="B63" s="144" t="s">
        <v>4533</v>
      </c>
      <c r="C63" s="141">
        <v>18</v>
      </c>
      <c r="D63" s="145">
        <v>34823010</v>
      </c>
      <c r="E63" s="145">
        <v>35146000</v>
      </c>
      <c r="F63" s="141">
        <v>668</v>
      </c>
      <c r="G63" s="142">
        <v>6.3300000000000004E-11</v>
      </c>
    </row>
    <row r="64" spans="1:7">
      <c r="A64" s="140" t="s">
        <v>8151</v>
      </c>
      <c r="B64" s="144" t="s">
        <v>8220</v>
      </c>
      <c r="C64" s="141">
        <v>1</v>
      </c>
      <c r="D64" s="145">
        <v>32192718</v>
      </c>
      <c r="E64" s="145">
        <v>32230494</v>
      </c>
      <c r="F64" s="141">
        <v>30</v>
      </c>
      <c r="G64" s="142">
        <v>7.3599999999999997E-11</v>
      </c>
    </row>
    <row r="65" spans="1:7">
      <c r="A65" s="140" t="s">
        <v>5282</v>
      </c>
      <c r="B65" s="144" t="s">
        <v>3527</v>
      </c>
      <c r="C65" s="141">
        <v>9</v>
      </c>
      <c r="D65" s="145">
        <v>99212483</v>
      </c>
      <c r="E65" s="145">
        <v>99253618</v>
      </c>
      <c r="F65" s="141">
        <v>57</v>
      </c>
      <c r="G65" s="142">
        <v>9.8299999999999999E-11</v>
      </c>
    </row>
    <row r="66" spans="1:7">
      <c r="A66" s="140" t="s">
        <v>5416</v>
      </c>
      <c r="B66" s="144" t="s">
        <v>4009</v>
      </c>
      <c r="C66" s="141">
        <v>14</v>
      </c>
      <c r="D66" s="145">
        <v>23369854</v>
      </c>
      <c r="E66" s="145">
        <v>23388393</v>
      </c>
      <c r="F66" s="141">
        <v>36</v>
      </c>
      <c r="G66" s="142">
        <v>1.0999999999999999E-10</v>
      </c>
    </row>
    <row r="67" spans="1:7">
      <c r="A67" s="140" t="s">
        <v>7492</v>
      </c>
      <c r="B67" s="144" t="s">
        <v>7493</v>
      </c>
      <c r="C67" s="141">
        <v>22</v>
      </c>
      <c r="D67" s="145">
        <v>39966758</v>
      </c>
      <c r="E67" s="145">
        <v>40085742</v>
      </c>
      <c r="F67" s="141">
        <v>203</v>
      </c>
      <c r="G67" s="142">
        <v>1.27E-10</v>
      </c>
    </row>
    <row r="68" spans="1:7">
      <c r="A68" s="140" t="s">
        <v>4837</v>
      </c>
      <c r="B68" s="144" t="s">
        <v>2383</v>
      </c>
      <c r="C68" s="141">
        <v>1</v>
      </c>
      <c r="D68" s="145">
        <v>43990858</v>
      </c>
      <c r="E68" s="145">
        <v>44089343</v>
      </c>
      <c r="F68" s="141">
        <v>187</v>
      </c>
      <c r="G68" s="142">
        <v>1.2999999999999999E-10</v>
      </c>
    </row>
    <row r="69" spans="1:7">
      <c r="A69" s="140" t="s">
        <v>5297</v>
      </c>
      <c r="B69" s="144" t="s">
        <v>3576</v>
      </c>
      <c r="C69" s="141">
        <v>10</v>
      </c>
      <c r="D69" s="145">
        <v>65281123</v>
      </c>
      <c r="E69" s="145">
        <v>65384883</v>
      </c>
      <c r="F69" s="141">
        <v>176</v>
      </c>
      <c r="G69" s="142">
        <v>1.3100000000000001E-10</v>
      </c>
    </row>
    <row r="70" spans="1:7">
      <c r="A70" s="140" t="s">
        <v>7503</v>
      </c>
      <c r="B70" s="144" t="s">
        <v>4011</v>
      </c>
      <c r="C70" s="141">
        <v>14</v>
      </c>
      <c r="D70" s="145">
        <v>23415437</v>
      </c>
      <c r="E70" s="145">
        <v>23426370</v>
      </c>
      <c r="F70" s="141">
        <v>15</v>
      </c>
      <c r="G70" s="142">
        <v>1.34E-10</v>
      </c>
    </row>
    <row r="71" spans="1:7">
      <c r="A71" s="140" t="s">
        <v>5039</v>
      </c>
      <c r="B71" s="144" t="s">
        <v>2881</v>
      </c>
      <c r="C71" s="141">
        <v>4</v>
      </c>
      <c r="D71" s="145">
        <v>2939660</v>
      </c>
      <c r="E71" s="145">
        <v>2965112</v>
      </c>
      <c r="F71" s="141">
        <v>45</v>
      </c>
      <c r="G71" s="142">
        <v>1.4700000000000001E-10</v>
      </c>
    </row>
    <row r="72" spans="1:7">
      <c r="A72" s="140" t="s">
        <v>5310</v>
      </c>
      <c r="B72" s="144" t="s">
        <v>3605</v>
      </c>
      <c r="C72" s="141">
        <v>10</v>
      </c>
      <c r="D72" s="145">
        <v>103605356</v>
      </c>
      <c r="E72" s="145">
        <v>103815950</v>
      </c>
      <c r="F72" s="141">
        <v>219</v>
      </c>
      <c r="G72" s="142">
        <v>1.5899999999999999E-10</v>
      </c>
    </row>
    <row r="73" spans="1:7">
      <c r="A73" s="140" t="s">
        <v>5264</v>
      </c>
      <c r="B73" s="144" t="s">
        <v>3428</v>
      </c>
      <c r="C73" s="141">
        <v>8</v>
      </c>
      <c r="D73" s="145">
        <v>30853321</v>
      </c>
      <c r="E73" s="145">
        <v>30891231</v>
      </c>
      <c r="F73" s="141">
        <v>44</v>
      </c>
      <c r="G73" s="142">
        <v>1.72E-10</v>
      </c>
    </row>
    <row r="74" spans="1:7">
      <c r="A74" s="140" t="s">
        <v>5532</v>
      </c>
      <c r="B74" s="144" t="s">
        <v>4431</v>
      </c>
      <c r="C74" s="141">
        <v>17</v>
      </c>
      <c r="D74" s="145">
        <v>43513266</v>
      </c>
      <c r="E74" s="145">
        <v>43568115</v>
      </c>
      <c r="F74" s="141">
        <v>28</v>
      </c>
      <c r="G74" s="142">
        <v>1.8500000000000001E-10</v>
      </c>
    </row>
    <row r="75" spans="1:7">
      <c r="A75" s="140" t="s">
        <v>5086</v>
      </c>
      <c r="B75" s="144" t="s">
        <v>2970</v>
      </c>
      <c r="C75" s="141">
        <v>5</v>
      </c>
      <c r="D75" s="145">
        <v>60453536</v>
      </c>
      <c r="E75" s="145">
        <v>60458301</v>
      </c>
      <c r="F75" s="141">
        <v>4</v>
      </c>
      <c r="G75" s="142">
        <v>2.39E-10</v>
      </c>
    </row>
    <row r="76" spans="1:7">
      <c r="A76" s="140" t="s">
        <v>5482</v>
      </c>
      <c r="B76" s="144" t="s">
        <v>4131</v>
      </c>
      <c r="C76" s="141">
        <v>16</v>
      </c>
      <c r="D76" s="145">
        <v>28889726</v>
      </c>
      <c r="E76" s="145">
        <v>28915830</v>
      </c>
      <c r="F76" s="141">
        <v>23</v>
      </c>
      <c r="G76" s="142">
        <v>2.7E-10</v>
      </c>
    </row>
    <row r="77" spans="1:7">
      <c r="A77" s="140" t="s">
        <v>5346</v>
      </c>
      <c r="B77" s="144" t="s">
        <v>5347</v>
      </c>
      <c r="C77" s="141">
        <v>11</v>
      </c>
      <c r="D77" s="145">
        <v>57509635</v>
      </c>
      <c r="E77" s="145">
        <v>57560715</v>
      </c>
      <c r="F77" s="141">
        <v>40</v>
      </c>
      <c r="G77" s="142">
        <v>4.7600000000000001E-10</v>
      </c>
    </row>
    <row r="78" spans="1:7">
      <c r="A78" s="140" t="s">
        <v>5041</v>
      </c>
      <c r="B78" s="144" t="s">
        <v>2882</v>
      </c>
      <c r="C78" s="141">
        <v>4</v>
      </c>
      <c r="D78" s="145">
        <v>2965335</v>
      </c>
      <c r="E78" s="145">
        <v>3042474</v>
      </c>
      <c r="F78" s="141">
        <v>194</v>
      </c>
      <c r="G78" s="142">
        <v>5.3700000000000001E-10</v>
      </c>
    </row>
    <row r="79" spans="1:7">
      <c r="A79" s="140" t="s">
        <v>5418</v>
      </c>
      <c r="B79" s="144" t="s">
        <v>4010</v>
      </c>
      <c r="C79" s="141">
        <v>14</v>
      </c>
      <c r="D79" s="145">
        <v>23389720</v>
      </c>
      <c r="E79" s="145">
        <v>23398794</v>
      </c>
      <c r="F79" s="141">
        <v>11</v>
      </c>
      <c r="G79" s="142">
        <v>5.3700000000000001E-10</v>
      </c>
    </row>
    <row r="80" spans="1:7">
      <c r="A80" s="140" t="s">
        <v>4914</v>
      </c>
      <c r="B80" s="144" t="s">
        <v>2667</v>
      </c>
      <c r="C80" s="141">
        <v>2</v>
      </c>
      <c r="D80" s="145">
        <v>215275789</v>
      </c>
      <c r="E80" s="145">
        <v>215443683</v>
      </c>
      <c r="F80" s="141">
        <v>372</v>
      </c>
      <c r="G80" s="142">
        <v>5.4499999999999998E-10</v>
      </c>
    </row>
    <row r="81" spans="1:7">
      <c r="A81" s="140" t="s">
        <v>5343</v>
      </c>
      <c r="B81" s="144" t="s">
        <v>5344</v>
      </c>
      <c r="C81" s="141">
        <v>11</v>
      </c>
      <c r="D81" s="145">
        <v>57480077</v>
      </c>
      <c r="E81" s="145">
        <v>57559058</v>
      </c>
      <c r="F81" s="141">
        <v>68</v>
      </c>
      <c r="G81" s="142">
        <v>5.8099999999999996E-10</v>
      </c>
    </row>
    <row r="82" spans="1:7">
      <c r="A82" s="140" t="s">
        <v>5308</v>
      </c>
      <c r="B82" s="144" t="s">
        <v>3604</v>
      </c>
      <c r="C82" s="141">
        <v>10</v>
      </c>
      <c r="D82" s="145">
        <v>103585731</v>
      </c>
      <c r="E82" s="145">
        <v>103603677</v>
      </c>
      <c r="F82" s="141">
        <v>19</v>
      </c>
      <c r="G82" s="142">
        <v>5.9100000000000003E-10</v>
      </c>
    </row>
    <row r="83" spans="1:7">
      <c r="A83" s="140" t="s">
        <v>5336</v>
      </c>
      <c r="B83" s="144" t="s">
        <v>3673</v>
      </c>
      <c r="C83" s="141">
        <v>11</v>
      </c>
      <c r="D83" s="145">
        <v>24518516</v>
      </c>
      <c r="E83" s="145">
        <v>25104150</v>
      </c>
      <c r="F83" s="141">
        <v>1894</v>
      </c>
      <c r="G83" s="142">
        <v>6.7400000000000005E-10</v>
      </c>
    </row>
    <row r="84" spans="1:7">
      <c r="A84" s="140" t="s">
        <v>5484</v>
      </c>
      <c r="B84" s="144" t="s">
        <v>4133</v>
      </c>
      <c r="C84" s="141">
        <v>16</v>
      </c>
      <c r="D84" s="145">
        <v>28915742</v>
      </c>
      <c r="E84" s="145">
        <v>28947847</v>
      </c>
      <c r="F84" s="141">
        <v>28</v>
      </c>
      <c r="G84" s="142">
        <v>8.0500000000000001E-10</v>
      </c>
    </row>
    <row r="85" spans="1:7">
      <c r="A85" s="140" t="s">
        <v>7693</v>
      </c>
      <c r="B85" s="144" t="s">
        <v>7694</v>
      </c>
      <c r="C85" s="141">
        <v>11</v>
      </c>
      <c r="D85" s="145">
        <v>57520715</v>
      </c>
      <c r="E85" s="145">
        <v>57587018</v>
      </c>
      <c r="F85" s="141">
        <v>57</v>
      </c>
      <c r="G85" s="142">
        <v>8.3300000000000002E-10</v>
      </c>
    </row>
    <row r="86" spans="1:7">
      <c r="A86" s="140" t="s">
        <v>5451</v>
      </c>
      <c r="B86" s="144" t="s">
        <v>5452</v>
      </c>
      <c r="C86" s="141">
        <v>16</v>
      </c>
      <c r="D86" s="145">
        <v>6069095</v>
      </c>
      <c r="E86" s="145">
        <v>7763340</v>
      </c>
      <c r="F86" s="141">
        <v>6798</v>
      </c>
      <c r="G86" s="142">
        <v>8.4599999999999997E-10</v>
      </c>
    </row>
    <row r="87" spans="1:7">
      <c r="A87" s="140" t="s">
        <v>8221</v>
      </c>
      <c r="B87" s="144" t="s">
        <v>4641</v>
      </c>
      <c r="C87" s="141">
        <v>19</v>
      </c>
      <c r="D87" s="145">
        <v>13215716</v>
      </c>
      <c r="E87" s="145">
        <v>13228381</v>
      </c>
      <c r="F87" s="141">
        <v>8</v>
      </c>
      <c r="G87" s="142">
        <v>1.1700000000000001E-9</v>
      </c>
    </row>
    <row r="88" spans="1:7">
      <c r="A88" s="140" t="s">
        <v>4905</v>
      </c>
      <c r="B88" s="144" t="s">
        <v>4906</v>
      </c>
      <c r="C88" s="141">
        <v>2</v>
      </c>
      <c r="D88" s="145">
        <v>143848931</v>
      </c>
      <c r="E88" s="145">
        <v>144525921</v>
      </c>
      <c r="F88" s="141">
        <v>1190</v>
      </c>
      <c r="G88" s="142">
        <v>1.19E-9</v>
      </c>
    </row>
    <row r="89" spans="1:7">
      <c r="A89" s="140" t="s">
        <v>5249</v>
      </c>
      <c r="B89" s="144" t="s">
        <v>3361</v>
      </c>
      <c r="C89" s="141">
        <v>7</v>
      </c>
      <c r="D89" s="145">
        <v>104751151</v>
      </c>
      <c r="E89" s="145">
        <v>105039755</v>
      </c>
      <c r="F89" s="141">
        <v>405</v>
      </c>
      <c r="G89" s="142">
        <v>1.21E-9</v>
      </c>
    </row>
    <row r="90" spans="1:7">
      <c r="A90" s="140" t="s">
        <v>5457</v>
      </c>
      <c r="B90" s="144" t="s">
        <v>5458</v>
      </c>
      <c r="C90" s="141">
        <v>16</v>
      </c>
      <c r="D90" s="145">
        <v>24741016</v>
      </c>
      <c r="E90" s="145">
        <v>24838953</v>
      </c>
      <c r="F90" s="141">
        <v>145</v>
      </c>
      <c r="G90" s="142">
        <v>1.4100000000000001E-9</v>
      </c>
    </row>
    <row r="91" spans="1:7">
      <c r="A91" s="140" t="s">
        <v>7627</v>
      </c>
      <c r="B91" s="144" t="s">
        <v>7628</v>
      </c>
      <c r="C91" s="141">
        <v>17</v>
      </c>
      <c r="D91" s="145">
        <v>47006678</v>
      </c>
      <c r="E91" s="145">
        <v>47022479</v>
      </c>
      <c r="F91" s="141">
        <v>37</v>
      </c>
      <c r="G91" s="142">
        <v>1.57E-9</v>
      </c>
    </row>
    <row r="92" spans="1:7">
      <c r="A92" s="140" t="s">
        <v>5340</v>
      </c>
      <c r="B92" s="144" t="s">
        <v>5341</v>
      </c>
      <c r="C92" s="141">
        <v>11</v>
      </c>
      <c r="D92" s="145">
        <v>57435219</v>
      </c>
      <c r="E92" s="145">
        <v>57468659</v>
      </c>
      <c r="F92" s="141">
        <v>41</v>
      </c>
      <c r="G92" s="142">
        <v>1.74E-9</v>
      </c>
    </row>
    <row r="93" spans="1:7">
      <c r="A93" s="140" t="s">
        <v>4959</v>
      </c>
      <c r="B93" s="144" t="s">
        <v>2757</v>
      </c>
      <c r="C93" s="141">
        <v>3</v>
      </c>
      <c r="D93" s="145">
        <v>49052921</v>
      </c>
      <c r="E93" s="145">
        <v>49059726</v>
      </c>
      <c r="F93" s="141">
        <v>5</v>
      </c>
      <c r="G93" s="142">
        <v>1.79E-9</v>
      </c>
    </row>
    <row r="94" spans="1:7">
      <c r="A94" s="140" t="s">
        <v>5143</v>
      </c>
      <c r="B94" s="144" t="s">
        <v>5144</v>
      </c>
      <c r="C94" s="141">
        <v>6</v>
      </c>
      <c r="D94" s="145">
        <v>16299343</v>
      </c>
      <c r="E94" s="145">
        <v>16761722</v>
      </c>
      <c r="F94" s="141">
        <v>1129</v>
      </c>
      <c r="G94" s="142">
        <v>1.9399999999999999E-9</v>
      </c>
    </row>
    <row r="95" spans="1:7">
      <c r="A95" s="140" t="s">
        <v>5312</v>
      </c>
      <c r="B95" s="144" t="s">
        <v>3611</v>
      </c>
      <c r="C95" s="141">
        <v>10</v>
      </c>
      <c r="D95" s="145">
        <v>103989943</v>
      </c>
      <c r="E95" s="145">
        <v>104001231</v>
      </c>
      <c r="F95" s="141">
        <v>13</v>
      </c>
      <c r="G95" s="142">
        <v>2.2999999999999999E-9</v>
      </c>
    </row>
    <row r="96" spans="1:7">
      <c r="A96" s="140" t="s">
        <v>5476</v>
      </c>
      <c r="B96" s="144" t="s">
        <v>4128</v>
      </c>
      <c r="C96" s="141">
        <v>16</v>
      </c>
      <c r="D96" s="145">
        <v>28834356</v>
      </c>
      <c r="E96" s="145">
        <v>28848558</v>
      </c>
      <c r="F96" s="141">
        <v>22</v>
      </c>
      <c r="G96" s="142">
        <v>2.3600000000000001E-9</v>
      </c>
    </row>
    <row r="97" spans="1:7">
      <c r="A97" s="140" t="s">
        <v>5078</v>
      </c>
      <c r="B97" s="144" t="s">
        <v>2965</v>
      </c>
      <c r="C97" s="141">
        <v>5</v>
      </c>
      <c r="D97" s="145">
        <v>59892739</v>
      </c>
      <c r="E97" s="145">
        <v>59996017</v>
      </c>
      <c r="F97" s="141">
        <v>131</v>
      </c>
      <c r="G97" s="142">
        <v>2.3899999999999998E-9</v>
      </c>
    </row>
    <row r="98" spans="1:7">
      <c r="A98" s="140" t="s">
        <v>5478</v>
      </c>
      <c r="B98" s="144" t="s">
        <v>4129</v>
      </c>
      <c r="C98" s="141">
        <v>16</v>
      </c>
      <c r="D98" s="145">
        <v>28853732</v>
      </c>
      <c r="E98" s="145">
        <v>28857729</v>
      </c>
      <c r="F98" s="141">
        <v>4</v>
      </c>
      <c r="G98" s="142">
        <v>2.69E-9</v>
      </c>
    </row>
    <row r="99" spans="1:7">
      <c r="A99" s="140" t="s">
        <v>7572</v>
      </c>
      <c r="B99" s="144" t="s">
        <v>7573</v>
      </c>
      <c r="C99" s="141">
        <v>18</v>
      </c>
      <c r="D99" s="145">
        <v>21086148</v>
      </c>
      <c r="E99" s="145">
        <v>21166862</v>
      </c>
      <c r="F99" s="141">
        <v>106</v>
      </c>
      <c r="G99" s="142">
        <v>2.7299999999999999E-9</v>
      </c>
    </row>
    <row r="100" spans="1:7">
      <c r="A100" s="140" t="s">
        <v>5422</v>
      </c>
      <c r="B100" s="144" t="s">
        <v>4013</v>
      </c>
      <c r="C100" s="141">
        <v>14</v>
      </c>
      <c r="D100" s="145">
        <v>23440383</v>
      </c>
      <c r="E100" s="145">
        <v>23451851</v>
      </c>
      <c r="F100" s="141">
        <v>14</v>
      </c>
      <c r="G100" s="142">
        <v>2.7400000000000001E-9</v>
      </c>
    </row>
    <row r="101" spans="1:7">
      <c r="A101" s="140" t="s">
        <v>7451</v>
      </c>
      <c r="B101" s="144" t="s">
        <v>7452</v>
      </c>
      <c r="C101" s="141">
        <v>7</v>
      </c>
      <c r="D101" s="145">
        <v>71244476</v>
      </c>
      <c r="E101" s="145">
        <v>71912136</v>
      </c>
      <c r="F101" s="141">
        <v>1366</v>
      </c>
      <c r="G101" s="142">
        <v>2.7900000000000001E-9</v>
      </c>
    </row>
    <row r="102" spans="1:7">
      <c r="A102" s="140" t="s">
        <v>7635</v>
      </c>
      <c r="B102" s="144" t="s">
        <v>7636</v>
      </c>
      <c r="C102" s="141">
        <v>11</v>
      </c>
      <c r="D102" s="145">
        <v>57480072</v>
      </c>
      <c r="E102" s="145">
        <v>57508445</v>
      </c>
      <c r="F102" s="141">
        <v>29</v>
      </c>
      <c r="G102" s="142">
        <v>3.0600000000000002E-9</v>
      </c>
    </row>
    <row r="103" spans="1:7">
      <c r="A103" s="140" t="s">
        <v>5395</v>
      </c>
      <c r="B103" s="144" t="s">
        <v>3951</v>
      </c>
      <c r="C103" s="141">
        <v>12</v>
      </c>
      <c r="D103" s="145">
        <v>123745528</v>
      </c>
      <c r="E103" s="145">
        <v>123756881</v>
      </c>
      <c r="F103" s="141">
        <v>21</v>
      </c>
      <c r="G103" s="142">
        <v>3.24E-9</v>
      </c>
    </row>
    <row r="104" spans="1:7">
      <c r="A104" s="140" t="s">
        <v>7607</v>
      </c>
      <c r="B104" s="144" t="s">
        <v>7608</v>
      </c>
      <c r="C104" s="141">
        <v>17</v>
      </c>
      <c r="D104" s="145">
        <v>46985731</v>
      </c>
      <c r="E104" s="145">
        <v>47006418</v>
      </c>
      <c r="F104" s="141">
        <v>42</v>
      </c>
      <c r="G104" s="142">
        <v>3.3099999999999999E-9</v>
      </c>
    </row>
    <row r="105" spans="1:7">
      <c r="A105" s="140" t="s">
        <v>4845</v>
      </c>
      <c r="B105" s="144" t="s">
        <v>2389</v>
      </c>
      <c r="C105" s="141">
        <v>1</v>
      </c>
      <c r="D105" s="145">
        <v>44440159</v>
      </c>
      <c r="E105" s="145">
        <v>44443967</v>
      </c>
      <c r="F105" s="141">
        <v>7</v>
      </c>
      <c r="G105" s="142">
        <v>3.58E-9</v>
      </c>
    </row>
    <row r="106" spans="1:7">
      <c r="A106" s="140" t="s">
        <v>5037</v>
      </c>
      <c r="B106" s="144" t="s">
        <v>2835</v>
      </c>
      <c r="C106" s="141">
        <v>3</v>
      </c>
      <c r="D106" s="145">
        <v>85008132</v>
      </c>
      <c r="E106" s="145">
        <v>86123579</v>
      </c>
      <c r="F106" s="141">
        <v>2255</v>
      </c>
      <c r="G106" s="142">
        <v>3.9799999999999999E-9</v>
      </c>
    </row>
    <row r="107" spans="1:7">
      <c r="A107" s="140" t="s">
        <v>5468</v>
      </c>
      <c r="B107" s="144" t="s">
        <v>4122</v>
      </c>
      <c r="C107" s="141">
        <v>16</v>
      </c>
      <c r="D107" s="145">
        <v>28565236</v>
      </c>
      <c r="E107" s="145">
        <v>28603111</v>
      </c>
      <c r="F107" s="141">
        <v>68</v>
      </c>
      <c r="G107" s="142">
        <v>4.3500000000000001E-9</v>
      </c>
    </row>
    <row r="108" spans="1:7">
      <c r="A108" s="140" t="s">
        <v>5059</v>
      </c>
      <c r="B108" s="144" t="s">
        <v>2932</v>
      </c>
      <c r="C108" s="141">
        <v>4</v>
      </c>
      <c r="D108" s="145">
        <v>106067032</v>
      </c>
      <c r="E108" s="145">
        <v>106200973</v>
      </c>
      <c r="F108" s="141">
        <v>205</v>
      </c>
      <c r="G108" s="142">
        <v>4.4400000000000004E-9</v>
      </c>
    </row>
    <row r="109" spans="1:7">
      <c r="A109" s="140" t="s">
        <v>4927</v>
      </c>
      <c r="B109" s="144" t="s">
        <v>4928</v>
      </c>
      <c r="C109" s="141">
        <v>2</v>
      </c>
      <c r="D109" s="145">
        <v>236402733</v>
      </c>
      <c r="E109" s="145">
        <v>237040444</v>
      </c>
      <c r="F109" s="141">
        <v>1314</v>
      </c>
      <c r="G109" s="142">
        <v>4.4699999999999997E-9</v>
      </c>
    </row>
    <row r="110" spans="1:7">
      <c r="A110" s="140" t="s">
        <v>5480</v>
      </c>
      <c r="B110" s="144" t="s">
        <v>4130</v>
      </c>
      <c r="C110" s="141">
        <v>16</v>
      </c>
      <c r="D110" s="145">
        <v>28857921</v>
      </c>
      <c r="E110" s="145">
        <v>28885526</v>
      </c>
      <c r="F110" s="141">
        <v>33</v>
      </c>
      <c r="G110" s="142">
        <v>4.9799999999999998E-9</v>
      </c>
    </row>
    <row r="111" spans="1:7">
      <c r="A111" s="140" t="s">
        <v>5589</v>
      </c>
      <c r="B111" s="144" t="s">
        <v>4653</v>
      </c>
      <c r="C111" s="141">
        <v>20</v>
      </c>
      <c r="D111" s="145">
        <v>3088219</v>
      </c>
      <c r="E111" s="145">
        <v>3140842</v>
      </c>
      <c r="F111" s="141">
        <v>97</v>
      </c>
      <c r="G111" s="142">
        <v>5.1000000000000002E-9</v>
      </c>
    </row>
    <row r="112" spans="1:7">
      <c r="A112" s="140" t="s">
        <v>5043</v>
      </c>
      <c r="B112" s="144" t="s">
        <v>2884</v>
      </c>
      <c r="C112" s="141">
        <v>4</v>
      </c>
      <c r="D112" s="145">
        <v>3246096</v>
      </c>
      <c r="E112" s="145">
        <v>3273465</v>
      </c>
      <c r="F112" s="141">
        <v>67</v>
      </c>
      <c r="G112" s="142">
        <v>5.4599999999999998E-9</v>
      </c>
    </row>
    <row r="113" spans="1:7">
      <c r="A113" s="140" t="s">
        <v>5397</v>
      </c>
      <c r="B113" s="144" t="s">
        <v>3953</v>
      </c>
      <c r="C113" s="141">
        <v>12</v>
      </c>
      <c r="D113" s="145">
        <v>123868320</v>
      </c>
      <c r="E113" s="145">
        <v>123893905</v>
      </c>
      <c r="F113" s="141">
        <v>39</v>
      </c>
      <c r="G113" s="142">
        <v>5.7800000000000003E-9</v>
      </c>
    </row>
    <row r="114" spans="1:7">
      <c r="A114" s="140" t="s">
        <v>5068</v>
      </c>
      <c r="B114" s="144" t="s">
        <v>2954</v>
      </c>
      <c r="C114" s="141">
        <v>4</v>
      </c>
      <c r="D114" s="145">
        <v>159690290</v>
      </c>
      <c r="E114" s="145">
        <v>159829201</v>
      </c>
      <c r="F114" s="141">
        <v>146</v>
      </c>
      <c r="G114" s="142">
        <v>5.7999999999999998E-9</v>
      </c>
    </row>
    <row r="115" spans="1:7">
      <c r="A115" s="140" t="s">
        <v>5399</v>
      </c>
      <c r="B115" s="144" t="s">
        <v>3954</v>
      </c>
      <c r="C115" s="141">
        <v>12</v>
      </c>
      <c r="D115" s="145">
        <v>123899936</v>
      </c>
      <c r="E115" s="145">
        <v>123921264</v>
      </c>
      <c r="F115" s="141">
        <v>45</v>
      </c>
      <c r="G115" s="142">
        <v>6.0600000000000002E-9</v>
      </c>
    </row>
    <row r="116" spans="1:7">
      <c r="A116" s="140" t="s">
        <v>5470</v>
      </c>
      <c r="B116" s="144" t="s">
        <v>4123</v>
      </c>
      <c r="C116" s="141">
        <v>16</v>
      </c>
      <c r="D116" s="145">
        <v>28603264</v>
      </c>
      <c r="E116" s="145">
        <v>28608430</v>
      </c>
      <c r="F116" s="141">
        <v>17</v>
      </c>
      <c r="G116" s="142">
        <v>6.1200000000000004E-9</v>
      </c>
    </row>
    <row r="117" spans="1:7">
      <c r="A117" s="140" t="s">
        <v>7570</v>
      </c>
      <c r="B117" s="144" t="s">
        <v>7571</v>
      </c>
      <c r="C117" s="141">
        <v>18</v>
      </c>
      <c r="D117" s="145">
        <v>21083473</v>
      </c>
      <c r="E117" s="145">
        <v>21111746</v>
      </c>
      <c r="F117" s="141">
        <v>39</v>
      </c>
      <c r="G117" s="142">
        <v>6.1499999999999996E-9</v>
      </c>
    </row>
    <row r="118" spans="1:7">
      <c r="A118" s="140" t="s">
        <v>8222</v>
      </c>
      <c r="B118" s="144" t="s">
        <v>8223</v>
      </c>
      <c r="C118" s="141">
        <v>15</v>
      </c>
      <c r="D118" s="145">
        <v>43524793</v>
      </c>
      <c r="E118" s="145">
        <v>43559055</v>
      </c>
      <c r="F118" s="141">
        <v>41</v>
      </c>
      <c r="G118" s="142">
        <v>6.6199999999999999E-9</v>
      </c>
    </row>
    <row r="119" spans="1:7">
      <c r="A119" s="140" t="s">
        <v>5332</v>
      </c>
      <c r="B119" s="144" t="s">
        <v>3652</v>
      </c>
      <c r="C119" s="141">
        <v>10</v>
      </c>
      <c r="D119" s="145">
        <v>106400859</v>
      </c>
      <c r="E119" s="145">
        <v>107024993</v>
      </c>
      <c r="F119" s="141">
        <v>1398</v>
      </c>
      <c r="G119" s="142">
        <v>6.65E-9</v>
      </c>
    </row>
    <row r="120" spans="1:7">
      <c r="A120" s="140" t="s">
        <v>4856</v>
      </c>
      <c r="B120" s="144" t="s">
        <v>2402</v>
      </c>
      <c r="C120" s="141">
        <v>1</v>
      </c>
      <c r="D120" s="145">
        <v>71861623</v>
      </c>
      <c r="E120" s="145">
        <v>72748417</v>
      </c>
      <c r="F120" s="141">
        <v>1312</v>
      </c>
      <c r="G120" s="142">
        <v>6.72E-9</v>
      </c>
    </row>
    <row r="121" spans="1:7">
      <c r="A121" s="140" t="s">
        <v>5293</v>
      </c>
      <c r="B121" s="144" t="s">
        <v>3574</v>
      </c>
      <c r="C121" s="141">
        <v>10</v>
      </c>
      <c r="D121" s="145">
        <v>64893050</v>
      </c>
      <c r="E121" s="145">
        <v>64914783</v>
      </c>
      <c r="F121" s="141">
        <v>25</v>
      </c>
      <c r="G121" s="142">
        <v>6.7800000000000002E-9</v>
      </c>
    </row>
    <row r="122" spans="1:7">
      <c r="A122" s="140" t="s">
        <v>5385</v>
      </c>
      <c r="B122" s="144" t="s">
        <v>3946</v>
      </c>
      <c r="C122" s="141">
        <v>12</v>
      </c>
      <c r="D122" s="145">
        <v>123459127</v>
      </c>
      <c r="E122" s="145">
        <v>123464590</v>
      </c>
      <c r="F122" s="141">
        <v>5</v>
      </c>
      <c r="G122" s="142">
        <v>8.2100000000000004E-9</v>
      </c>
    </row>
    <row r="123" spans="1:7">
      <c r="A123" s="140" t="s">
        <v>5286</v>
      </c>
      <c r="B123" s="144" t="s">
        <v>3544</v>
      </c>
      <c r="C123" s="141">
        <v>9</v>
      </c>
      <c r="D123" s="145">
        <v>124584207</v>
      </c>
      <c r="E123" s="145">
        <v>124855885</v>
      </c>
      <c r="F123" s="141">
        <v>698</v>
      </c>
      <c r="G123" s="142">
        <v>8.8200000000000006E-9</v>
      </c>
    </row>
    <row r="124" spans="1:7">
      <c r="A124" s="140" t="s">
        <v>4932</v>
      </c>
      <c r="B124" s="144" t="s">
        <v>2704</v>
      </c>
      <c r="C124" s="141">
        <v>3</v>
      </c>
      <c r="D124" s="145">
        <v>16844159</v>
      </c>
      <c r="E124" s="145">
        <v>17132086</v>
      </c>
      <c r="F124" s="141">
        <v>567</v>
      </c>
      <c r="G124" s="142">
        <v>9.5000000000000007E-9</v>
      </c>
    </row>
    <row r="125" spans="1:7">
      <c r="A125" s="140" t="s">
        <v>7781</v>
      </c>
      <c r="B125" s="144" t="s">
        <v>7782</v>
      </c>
      <c r="C125" s="141">
        <v>7</v>
      </c>
      <c r="D125" s="145">
        <v>113726382</v>
      </c>
      <c r="E125" s="145">
        <v>114333827</v>
      </c>
      <c r="F125" s="141">
        <v>707</v>
      </c>
      <c r="G125" s="142">
        <v>9.8299999999999993E-9</v>
      </c>
    </row>
    <row r="126" spans="1:7">
      <c r="A126" s="140" t="s">
        <v>5576</v>
      </c>
      <c r="B126" s="144" t="s">
        <v>4555</v>
      </c>
      <c r="C126" s="141">
        <v>18</v>
      </c>
      <c r="D126" s="145">
        <v>52889562</v>
      </c>
      <c r="E126" s="145">
        <v>53332018</v>
      </c>
      <c r="F126" s="141">
        <v>542</v>
      </c>
      <c r="G126" s="142">
        <v>1.0099999999999999E-8</v>
      </c>
    </row>
    <row r="127" spans="1:7">
      <c r="A127" s="140" t="s">
        <v>8224</v>
      </c>
      <c r="B127" s="144" t="s">
        <v>8225</v>
      </c>
      <c r="C127" s="141">
        <v>12</v>
      </c>
      <c r="D127" s="145">
        <v>16701307</v>
      </c>
      <c r="E127" s="145">
        <v>16763528</v>
      </c>
      <c r="F127" s="141">
        <v>45</v>
      </c>
      <c r="G127" s="142">
        <v>1.04E-8</v>
      </c>
    </row>
    <row r="128" spans="1:7">
      <c r="A128" s="140" t="s">
        <v>5190</v>
      </c>
      <c r="B128" s="144" t="s">
        <v>3206</v>
      </c>
      <c r="C128" s="141">
        <v>6</v>
      </c>
      <c r="D128" s="145">
        <v>119280928</v>
      </c>
      <c r="E128" s="145">
        <v>119470552</v>
      </c>
      <c r="F128" s="141">
        <v>402</v>
      </c>
      <c r="G128" s="142">
        <v>1.16E-8</v>
      </c>
    </row>
    <row r="129" spans="1:7">
      <c r="A129" s="140" t="s">
        <v>5271</v>
      </c>
      <c r="B129" s="144" t="s">
        <v>5272</v>
      </c>
      <c r="C129" s="141">
        <v>8</v>
      </c>
      <c r="D129" s="145">
        <v>130851839</v>
      </c>
      <c r="E129" s="145">
        <v>131029375</v>
      </c>
      <c r="F129" s="141">
        <v>282</v>
      </c>
      <c r="G129" s="142">
        <v>1.26E-8</v>
      </c>
    </row>
    <row r="130" spans="1:7">
      <c r="A130" s="140" t="s">
        <v>7478</v>
      </c>
      <c r="B130" s="144" t="s">
        <v>7479</v>
      </c>
      <c r="C130" s="141">
        <v>2</v>
      </c>
      <c r="D130" s="145">
        <v>226265364</v>
      </c>
      <c r="E130" s="145">
        <v>226518734</v>
      </c>
      <c r="F130" s="141">
        <v>370</v>
      </c>
      <c r="G130" s="142">
        <v>1.29E-8</v>
      </c>
    </row>
    <row r="131" spans="1:7">
      <c r="A131" s="140" t="s">
        <v>7475</v>
      </c>
      <c r="B131" s="144" t="s">
        <v>7476</v>
      </c>
      <c r="C131" s="141">
        <v>10</v>
      </c>
      <c r="D131" s="145">
        <v>12391481</v>
      </c>
      <c r="E131" s="145">
        <v>12877545</v>
      </c>
      <c r="F131" s="141">
        <v>1365</v>
      </c>
      <c r="G131" s="142">
        <v>1.33E-8</v>
      </c>
    </row>
    <row r="132" spans="1:7">
      <c r="A132" s="140" t="s">
        <v>8226</v>
      </c>
      <c r="B132" s="144" t="s">
        <v>8227</v>
      </c>
      <c r="C132" s="141">
        <v>15</v>
      </c>
      <c r="D132" s="145">
        <v>43568478</v>
      </c>
      <c r="E132" s="145">
        <v>43594453</v>
      </c>
      <c r="F132" s="141">
        <v>17</v>
      </c>
      <c r="G132" s="142">
        <v>1.51E-8</v>
      </c>
    </row>
    <row r="133" spans="1:7">
      <c r="A133" s="140" t="s">
        <v>4876</v>
      </c>
      <c r="B133" s="144" t="s">
        <v>2480</v>
      </c>
      <c r="C133" s="141">
        <v>1</v>
      </c>
      <c r="D133" s="145">
        <v>243419320</v>
      </c>
      <c r="E133" s="145">
        <v>243663394</v>
      </c>
      <c r="F133" s="141">
        <v>357</v>
      </c>
      <c r="G133" s="142">
        <v>1.5399999999999999E-8</v>
      </c>
    </row>
    <row r="134" spans="1:7">
      <c r="A134" s="140" t="s">
        <v>8228</v>
      </c>
      <c r="B134" s="144" t="s">
        <v>8229</v>
      </c>
      <c r="C134" s="141">
        <v>3</v>
      </c>
      <c r="D134" s="145">
        <v>118619404</v>
      </c>
      <c r="E134" s="145">
        <v>118864915</v>
      </c>
      <c r="F134" s="141">
        <v>512</v>
      </c>
      <c r="G134" s="142">
        <v>1.5799999999999999E-8</v>
      </c>
    </row>
    <row r="135" spans="1:7">
      <c r="A135" s="140" t="s">
        <v>5192</v>
      </c>
      <c r="B135" s="144" t="s">
        <v>3213</v>
      </c>
      <c r="C135" s="141">
        <v>6</v>
      </c>
      <c r="D135" s="145">
        <v>126661320</v>
      </c>
      <c r="E135" s="145">
        <v>126670021</v>
      </c>
      <c r="F135" s="141">
        <v>8</v>
      </c>
      <c r="G135" s="142">
        <v>1.6400000000000001E-8</v>
      </c>
    </row>
    <row r="136" spans="1:7">
      <c r="A136" s="140" t="s">
        <v>5306</v>
      </c>
      <c r="B136" s="144" t="s">
        <v>3602</v>
      </c>
      <c r="C136" s="141">
        <v>10</v>
      </c>
      <c r="D136" s="145">
        <v>103544200</v>
      </c>
      <c r="E136" s="145">
        <v>103578696</v>
      </c>
      <c r="F136" s="141">
        <v>30</v>
      </c>
      <c r="G136" s="142">
        <v>1.8299999999999998E-8</v>
      </c>
    </row>
    <row r="137" spans="1:7">
      <c r="A137" s="140" t="s">
        <v>8230</v>
      </c>
      <c r="B137" s="144" t="s">
        <v>8231</v>
      </c>
      <c r="C137" s="141">
        <v>15</v>
      </c>
      <c r="D137" s="145">
        <v>66018392</v>
      </c>
      <c r="E137" s="145">
        <v>66184329</v>
      </c>
      <c r="F137" s="141">
        <v>258</v>
      </c>
      <c r="G137" s="142">
        <v>2.4100000000000001E-8</v>
      </c>
    </row>
    <row r="138" spans="1:7">
      <c r="A138" s="140" t="s">
        <v>5454</v>
      </c>
      <c r="B138" s="144" t="s">
        <v>5455</v>
      </c>
      <c r="C138" s="141">
        <v>16</v>
      </c>
      <c r="D138" s="145">
        <v>12070594</v>
      </c>
      <c r="E138" s="145">
        <v>12668146</v>
      </c>
      <c r="F138" s="141">
        <v>1873</v>
      </c>
      <c r="G138" s="142">
        <v>2.5600000000000001E-8</v>
      </c>
    </row>
    <row r="139" spans="1:7">
      <c r="A139" s="140" t="s">
        <v>5404</v>
      </c>
      <c r="B139" s="144" t="s">
        <v>3971</v>
      </c>
      <c r="C139" s="141">
        <v>13</v>
      </c>
      <c r="D139" s="145">
        <v>58205944</v>
      </c>
      <c r="E139" s="145">
        <v>58303445</v>
      </c>
      <c r="F139" s="141">
        <v>154</v>
      </c>
      <c r="G139" s="142">
        <v>2.7E-8</v>
      </c>
    </row>
    <row r="140" spans="1:7">
      <c r="A140" s="140" t="s">
        <v>4829</v>
      </c>
      <c r="B140" s="144" t="s">
        <v>2378</v>
      </c>
      <c r="C140" s="141">
        <v>1</v>
      </c>
      <c r="D140" s="145">
        <v>43824626</v>
      </c>
      <c r="E140" s="145">
        <v>43828874</v>
      </c>
      <c r="F140" s="141">
        <v>5</v>
      </c>
      <c r="G140" s="142">
        <v>2.81E-8</v>
      </c>
    </row>
    <row r="141" spans="1:7">
      <c r="A141" s="140" t="s">
        <v>4977</v>
      </c>
      <c r="B141" s="144" t="s">
        <v>2770</v>
      </c>
      <c r="C141" s="141">
        <v>3</v>
      </c>
      <c r="D141" s="145">
        <v>49315264</v>
      </c>
      <c r="E141" s="145">
        <v>49378145</v>
      </c>
      <c r="F141" s="141">
        <v>49</v>
      </c>
      <c r="G141" s="142">
        <v>3.33E-8</v>
      </c>
    </row>
    <row r="142" spans="1:7">
      <c r="A142" s="140" t="s">
        <v>4843</v>
      </c>
      <c r="B142" s="144" t="s">
        <v>2386</v>
      </c>
      <c r="C142" s="141">
        <v>1</v>
      </c>
      <c r="D142" s="145">
        <v>44398992</v>
      </c>
      <c r="E142" s="145">
        <v>44402913</v>
      </c>
      <c r="F142" s="141">
        <v>8</v>
      </c>
      <c r="G142" s="142">
        <v>3.47E-8</v>
      </c>
    </row>
    <row r="143" spans="1:7">
      <c r="A143" s="140" t="s">
        <v>7633</v>
      </c>
      <c r="B143" s="144" t="s">
        <v>7634</v>
      </c>
      <c r="C143" s="141">
        <v>8</v>
      </c>
      <c r="D143" s="145">
        <v>145743376</v>
      </c>
      <c r="E143" s="145">
        <v>145750557</v>
      </c>
      <c r="F143" s="141">
        <v>7</v>
      </c>
      <c r="G143" s="142">
        <v>3.5100000000000003E-8</v>
      </c>
    </row>
    <row r="144" spans="1:7">
      <c r="A144" s="140" t="s">
        <v>4812</v>
      </c>
      <c r="B144" s="144" t="s">
        <v>4813</v>
      </c>
      <c r="C144" s="141">
        <v>1</v>
      </c>
      <c r="D144" s="145">
        <v>6845384</v>
      </c>
      <c r="E144" s="145">
        <v>7829766</v>
      </c>
      <c r="F144" s="141">
        <v>1999</v>
      </c>
      <c r="G144" s="142">
        <v>3.55E-8</v>
      </c>
    </row>
    <row r="145" spans="1:7">
      <c r="A145" s="140" t="s">
        <v>4963</v>
      </c>
      <c r="B145" s="144" t="s">
        <v>2760</v>
      </c>
      <c r="C145" s="141">
        <v>3</v>
      </c>
      <c r="D145" s="145">
        <v>49067140</v>
      </c>
      <c r="E145" s="145">
        <v>49131796</v>
      </c>
      <c r="F145" s="141">
        <v>46</v>
      </c>
      <c r="G145" s="142">
        <v>3.6500000000000003E-8</v>
      </c>
    </row>
    <row r="146" spans="1:7">
      <c r="A146" s="140" t="s">
        <v>5472</v>
      </c>
      <c r="B146" s="144" t="s">
        <v>4124</v>
      </c>
      <c r="C146" s="141">
        <v>16</v>
      </c>
      <c r="D146" s="145">
        <v>28616903</v>
      </c>
      <c r="E146" s="145">
        <v>28634946</v>
      </c>
      <c r="F146" s="141">
        <v>36</v>
      </c>
      <c r="G146" s="142">
        <v>3.8299999999999999E-8</v>
      </c>
    </row>
    <row r="147" spans="1:7">
      <c r="A147" s="140" t="s">
        <v>5387</v>
      </c>
      <c r="B147" s="144" t="s">
        <v>3947</v>
      </c>
      <c r="C147" s="141">
        <v>12</v>
      </c>
      <c r="D147" s="145">
        <v>123464607</v>
      </c>
      <c r="E147" s="145">
        <v>123467456</v>
      </c>
      <c r="F147" s="141">
        <v>1</v>
      </c>
      <c r="G147" s="142">
        <v>4.06E-8</v>
      </c>
    </row>
    <row r="148" spans="1:7">
      <c r="A148" s="140" t="s">
        <v>7765</v>
      </c>
      <c r="B148" s="144" t="s">
        <v>7766</v>
      </c>
      <c r="C148" s="141">
        <v>8</v>
      </c>
      <c r="D148" s="145">
        <v>145703352</v>
      </c>
      <c r="E148" s="145">
        <v>145727504</v>
      </c>
      <c r="F148" s="141">
        <v>26</v>
      </c>
      <c r="G148" s="142">
        <v>4.4799999999999997E-8</v>
      </c>
    </row>
    <row r="149" spans="1:7">
      <c r="A149" s="140" t="s">
        <v>7657</v>
      </c>
      <c r="B149" s="144" t="s">
        <v>7658</v>
      </c>
      <c r="C149" s="141">
        <v>17</v>
      </c>
      <c r="D149" s="145">
        <v>46970127</v>
      </c>
      <c r="E149" s="145">
        <v>46973233</v>
      </c>
      <c r="F149" s="141">
        <v>4</v>
      </c>
      <c r="G149" s="142">
        <v>4.4799999999999997E-8</v>
      </c>
    </row>
    <row r="150" spans="1:7">
      <c r="A150" s="140" t="s">
        <v>5099</v>
      </c>
      <c r="B150" s="144" t="s">
        <v>3016</v>
      </c>
      <c r="C150" s="141">
        <v>5</v>
      </c>
      <c r="D150" s="145">
        <v>106712590</v>
      </c>
      <c r="E150" s="145">
        <v>107006596</v>
      </c>
      <c r="F150" s="141">
        <v>554</v>
      </c>
      <c r="G150" s="142">
        <v>4.51E-8</v>
      </c>
    </row>
    <row r="151" spans="1:7">
      <c r="A151" s="140" t="s">
        <v>8232</v>
      </c>
      <c r="B151" s="144" t="s">
        <v>2813</v>
      </c>
      <c r="C151" s="141">
        <v>3</v>
      </c>
      <c r="D151" s="145">
        <v>50643921</v>
      </c>
      <c r="E151" s="145">
        <v>50649262</v>
      </c>
      <c r="F151" s="141">
        <v>4</v>
      </c>
      <c r="G151" s="142">
        <v>5.2600000000000001E-8</v>
      </c>
    </row>
    <row r="152" spans="1:7">
      <c r="A152" s="140" t="s">
        <v>5070</v>
      </c>
      <c r="B152" s="144" t="s">
        <v>2955</v>
      </c>
      <c r="C152" s="141">
        <v>4</v>
      </c>
      <c r="D152" s="145">
        <v>159814286</v>
      </c>
      <c r="E152" s="145">
        <v>159959912</v>
      </c>
      <c r="F152" s="141">
        <v>322</v>
      </c>
      <c r="G152" s="142">
        <v>5.3300000000000001E-8</v>
      </c>
    </row>
    <row r="153" spans="1:7">
      <c r="A153" s="140" t="s">
        <v>5020</v>
      </c>
      <c r="B153" s="144" t="s">
        <v>2801</v>
      </c>
      <c r="C153" s="141">
        <v>3</v>
      </c>
      <c r="D153" s="145">
        <v>50337320</v>
      </c>
      <c r="E153" s="145">
        <v>50349812</v>
      </c>
      <c r="F153" s="141">
        <v>11</v>
      </c>
      <c r="G153" s="142">
        <v>5.8000000000000003E-8</v>
      </c>
    </row>
    <row r="154" spans="1:7">
      <c r="A154" s="140" t="s">
        <v>7524</v>
      </c>
      <c r="B154" s="144" t="s">
        <v>7525</v>
      </c>
      <c r="C154" s="141">
        <v>6</v>
      </c>
      <c r="D154" s="145">
        <v>88384790</v>
      </c>
      <c r="E154" s="145">
        <v>88411927</v>
      </c>
      <c r="F154" s="141">
        <v>56</v>
      </c>
      <c r="G154" s="142">
        <v>5.91E-8</v>
      </c>
    </row>
    <row r="155" spans="1:7">
      <c r="A155" s="140" t="s">
        <v>5047</v>
      </c>
      <c r="B155" s="144" t="s">
        <v>2886</v>
      </c>
      <c r="C155" s="141">
        <v>4</v>
      </c>
      <c r="D155" s="145">
        <v>3443614</v>
      </c>
      <c r="E155" s="145">
        <v>3451211</v>
      </c>
      <c r="F155" s="141">
        <v>29</v>
      </c>
      <c r="G155" s="142">
        <v>6.0100000000000002E-8</v>
      </c>
    </row>
    <row r="156" spans="1:7">
      <c r="A156" s="140" t="s">
        <v>5464</v>
      </c>
      <c r="B156" s="144" t="s">
        <v>4119</v>
      </c>
      <c r="C156" s="141">
        <v>16</v>
      </c>
      <c r="D156" s="145">
        <v>28505970</v>
      </c>
      <c r="E156" s="145">
        <v>28510291</v>
      </c>
      <c r="F156" s="141">
        <v>8</v>
      </c>
      <c r="G156" s="142">
        <v>6.0199999999999996E-8</v>
      </c>
    </row>
    <row r="157" spans="1:7">
      <c r="A157" s="140" t="s">
        <v>8233</v>
      </c>
      <c r="B157" s="144" t="s">
        <v>4110</v>
      </c>
      <c r="C157" s="141">
        <v>15</v>
      </c>
      <c r="D157" s="145">
        <v>77905369</v>
      </c>
      <c r="E157" s="145">
        <v>78113242</v>
      </c>
      <c r="F157" s="141">
        <v>500</v>
      </c>
      <c r="G157" s="142">
        <v>6.0699999999999994E-8</v>
      </c>
    </row>
    <row r="158" spans="1:7">
      <c r="A158" s="140" t="s">
        <v>5024</v>
      </c>
      <c r="B158" s="144" t="s">
        <v>2811</v>
      </c>
      <c r="C158" s="141">
        <v>3</v>
      </c>
      <c r="D158" s="145">
        <v>50595462</v>
      </c>
      <c r="E158" s="145">
        <v>50608458</v>
      </c>
      <c r="F158" s="141">
        <v>13</v>
      </c>
      <c r="G158" s="142">
        <v>6.0899999999999996E-8</v>
      </c>
    </row>
    <row r="159" spans="1:7">
      <c r="A159" s="140" t="s">
        <v>5072</v>
      </c>
      <c r="B159" s="144" t="s">
        <v>5073</v>
      </c>
      <c r="C159" s="141">
        <v>4</v>
      </c>
      <c r="D159" s="145">
        <v>176554085</v>
      </c>
      <c r="E159" s="145">
        <v>176923815</v>
      </c>
      <c r="F159" s="141">
        <v>905</v>
      </c>
      <c r="G159" s="142">
        <v>6.1500000000000001E-8</v>
      </c>
    </row>
    <row r="160" spans="1:7">
      <c r="A160" s="140" t="s">
        <v>7489</v>
      </c>
      <c r="B160" s="144" t="s">
        <v>2463</v>
      </c>
      <c r="C160" s="141">
        <v>1</v>
      </c>
      <c r="D160" s="145">
        <v>204391756</v>
      </c>
      <c r="E160" s="145">
        <v>204463852</v>
      </c>
      <c r="F160" s="141">
        <v>133</v>
      </c>
      <c r="G160" s="142">
        <v>6.3300000000000004E-8</v>
      </c>
    </row>
    <row r="161" spans="1:7">
      <c r="A161" s="140" t="s">
        <v>7504</v>
      </c>
      <c r="B161" s="144" t="s">
        <v>7505</v>
      </c>
      <c r="C161" s="141">
        <v>15</v>
      </c>
      <c r="D161" s="145">
        <v>65950384</v>
      </c>
      <c r="E161" s="145">
        <v>66084631</v>
      </c>
      <c r="F161" s="141">
        <v>188</v>
      </c>
      <c r="G161" s="142">
        <v>7.1900000000000002E-8</v>
      </c>
    </row>
    <row r="162" spans="1:7">
      <c r="A162" s="140" t="s">
        <v>5591</v>
      </c>
      <c r="B162" s="144" t="s">
        <v>4654</v>
      </c>
      <c r="C162" s="141">
        <v>20</v>
      </c>
      <c r="D162" s="145">
        <v>3127165</v>
      </c>
      <c r="E162" s="145">
        <v>3140543</v>
      </c>
      <c r="F162" s="141">
        <v>29</v>
      </c>
      <c r="G162" s="142">
        <v>7.2300000000000006E-8</v>
      </c>
    </row>
    <row r="163" spans="1:7">
      <c r="A163" s="140" t="s">
        <v>5578</v>
      </c>
      <c r="B163" s="144" t="s">
        <v>4640</v>
      </c>
      <c r="C163" s="141">
        <v>19</v>
      </c>
      <c r="D163" s="145">
        <v>13209847</v>
      </c>
      <c r="E163" s="145">
        <v>13213975</v>
      </c>
      <c r="F163" s="141">
        <v>14</v>
      </c>
      <c r="G163" s="142">
        <v>8.0000000000000002E-8</v>
      </c>
    </row>
    <row r="164" spans="1:7">
      <c r="A164" s="140" t="s">
        <v>7778</v>
      </c>
      <c r="B164" s="144" t="s">
        <v>2726</v>
      </c>
      <c r="C164" s="141">
        <v>3</v>
      </c>
      <c r="D164" s="145">
        <v>47603729</v>
      </c>
      <c r="E164" s="145">
        <v>47622282</v>
      </c>
      <c r="F164" s="141">
        <v>19</v>
      </c>
      <c r="G164" s="142">
        <v>8.0900000000000003E-8</v>
      </c>
    </row>
    <row r="165" spans="1:7">
      <c r="A165" s="140" t="s">
        <v>5188</v>
      </c>
      <c r="B165" s="144" t="s">
        <v>3204</v>
      </c>
      <c r="C165" s="141">
        <v>6</v>
      </c>
      <c r="D165" s="145">
        <v>119134605</v>
      </c>
      <c r="E165" s="145">
        <v>119256327</v>
      </c>
      <c r="F165" s="141">
        <v>300</v>
      </c>
      <c r="G165" s="142">
        <v>8.6999999999999998E-8</v>
      </c>
    </row>
    <row r="166" spans="1:7">
      <c r="A166" s="140" t="s">
        <v>5462</v>
      </c>
      <c r="B166" s="144" t="s">
        <v>4118</v>
      </c>
      <c r="C166" s="141">
        <v>16</v>
      </c>
      <c r="D166" s="145">
        <v>28477983</v>
      </c>
      <c r="E166" s="145">
        <v>28506896</v>
      </c>
      <c r="F166" s="141">
        <v>22</v>
      </c>
      <c r="G166" s="142">
        <v>8.7999999999999994E-8</v>
      </c>
    </row>
    <row r="167" spans="1:7">
      <c r="A167" s="140" t="s">
        <v>8234</v>
      </c>
      <c r="B167" s="144" t="s">
        <v>8235</v>
      </c>
      <c r="C167" s="141">
        <v>1</v>
      </c>
      <c r="D167" s="145">
        <v>179443716</v>
      </c>
      <c r="E167" s="145">
        <v>179457805</v>
      </c>
      <c r="F167" s="141">
        <v>98</v>
      </c>
      <c r="G167" s="142">
        <v>9.3499999999999997E-8</v>
      </c>
    </row>
    <row r="168" spans="1:7">
      <c r="A168" s="140" t="s">
        <v>5502</v>
      </c>
      <c r="B168" s="144" t="s">
        <v>4222</v>
      </c>
      <c r="C168" s="141">
        <v>16</v>
      </c>
      <c r="D168" s="145">
        <v>49521435</v>
      </c>
      <c r="E168" s="145">
        <v>49891830</v>
      </c>
      <c r="F168" s="141">
        <v>841</v>
      </c>
      <c r="G168" s="142">
        <v>9.5999999999999999E-8</v>
      </c>
    </row>
    <row r="169" spans="1:7">
      <c r="A169" s="140" t="s">
        <v>4872</v>
      </c>
      <c r="B169" s="144" t="s">
        <v>2478</v>
      </c>
      <c r="C169" s="141">
        <v>1</v>
      </c>
      <c r="D169" s="145">
        <v>243287730</v>
      </c>
      <c r="E169" s="145">
        <v>243418650</v>
      </c>
      <c r="F169" s="141">
        <v>118</v>
      </c>
      <c r="G169" s="142">
        <v>1.06E-7</v>
      </c>
    </row>
    <row r="170" spans="1:7">
      <c r="A170" s="140" t="s">
        <v>4867</v>
      </c>
      <c r="B170" s="144" t="s">
        <v>2465</v>
      </c>
      <c r="C170" s="141">
        <v>1</v>
      </c>
      <c r="D170" s="145">
        <v>204586298</v>
      </c>
      <c r="E170" s="145">
        <v>204654861</v>
      </c>
      <c r="F170" s="141">
        <v>157</v>
      </c>
      <c r="G170" s="142">
        <v>1.1000000000000001E-7</v>
      </c>
    </row>
    <row r="171" spans="1:7">
      <c r="A171" s="140" t="s">
        <v>8236</v>
      </c>
      <c r="B171" s="144" t="s">
        <v>8237</v>
      </c>
      <c r="C171" s="141">
        <v>22</v>
      </c>
      <c r="D171" s="145">
        <v>44888452</v>
      </c>
      <c r="E171" s="145">
        <v>44894178</v>
      </c>
      <c r="F171" s="141">
        <v>15</v>
      </c>
      <c r="G171" s="142">
        <v>1.11E-7</v>
      </c>
    </row>
    <row r="172" spans="1:7">
      <c r="A172" s="140" t="s">
        <v>5232</v>
      </c>
      <c r="B172" s="144" t="s">
        <v>3321</v>
      </c>
      <c r="C172" s="141">
        <v>7</v>
      </c>
      <c r="D172" s="145">
        <v>99998449</v>
      </c>
      <c r="E172" s="145">
        <v>100026615</v>
      </c>
      <c r="F172" s="141">
        <v>31</v>
      </c>
      <c r="G172" s="142">
        <v>1.24E-7</v>
      </c>
    </row>
    <row r="173" spans="1:7">
      <c r="A173" s="140" t="s">
        <v>4861</v>
      </c>
      <c r="B173" s="144" t="s">
        <v>2442</v>
      </c>
      <c r="C173" s="141">
        <v>1</v>
      </c>
      <c r="D173" s="145">
        <v>201798269</v>
      </c>
      <c r="E173" s="145">
        <v>201853422</v>
      </c>
      <c r="F173" s="141">
        <v>85</v>
      </c>
      <c r="G173" s="142">
        <v>1.2499999999999999E-7</v>
      </c>
    </row>
    <row r="174" spans="1:7">
      <c r="A174" s="140" t="s">
        <v>7673</v>
      </c>
      <c r="B174" s="144" t="s">
        <v>7674</v>
      </c>
      <c r="C174" s="141">
        <v>17</v>
      </c>
      <c r="D174" s="145">
        <v>47035916</v>
      </c>
      <c r="E174" s="145">
        <v>47045958</v>
      </c>
      <c r="F174" s="141">
        <v>23</v>
      </c>
      <c r="G174" s="142">
        <v>1.29E-7</v>
      </c>
    </row>
    <row r="175" spans="1:7">
      <c r="A175" s="140" t="s">
        <v>5521</v>
      </c>
      <c r="B175" s="144" t="s">
        <v>5522</v>
      </c>
      <c r="C175" s="141">
        <v>16</v>
      </c>
      <c r="D175" s="145">
        <v>82660408</v>
      </c>
      <c r="E175" s="145">
        <v>83830204</v>
      </c>
      <c r="F175" s="141">
        <v>4548</v>
      </c>
      <c r="G175" s="142">
        <v>1.3199999999999999E-7</v>
      </c>
    </row>
    <row r="176" spans="1:7">
      <c r="A176" s="140" t="s">
        <v>5433</v>
      </c>
      <c r="B176" s="144" t="s">
        <v>5434</v>
      </c>
      <c r="C176" s="141">
        <v>14</v>
      </c>
      <c r="D176" s="145">
        <v>77564654</v>
      </c>
      <c r="E176" s="145">
        <v>77691805</v>
      </c>
      <c r="F176" s="141">
        <v>302</v>
      </c>
      <c r="G176" s="142">
        <v>1.36E-7</v>
      </c>
    </row>
    <row r="177" spans="1:7">
      <c r="A177" s="140" t="s">
        <v>8238</v>
      </c>
      <c r="B177" s="144" t="s">
        <v>8239</v>
      </c>
      <c r="C177" s="141">
        <v>22</v>
      </c>
      <c r="D177" s="145">
        <v>31321117</v>
      </c>
      <c r="E177" s="145">
        <v>31364284</v>
      </c>
      <c r="F177" s="141">
        <v>41</v>
      </c>
      <c r="G177" s="142">
        <v>1.36E-7</v>
      </c>
    </row>
    <row r="178" spans="1:7">
      <c r="A178" s="140" t="s">
        <v>7903</v>
      </c>
      <c r="B178" s="144" t="s">
        <v>7904</v>
      </c>
      <c r="C178" s="141">
        <v>1</v>
      </c>
      <c r="D178" s="145">
        <v>8921061</v>
      </c>
      <c r="E178" s="145">
        <v>8939308</v>
      </c>
      <c r="F178" s="141">
        <v>24</v>
      </c>
      <c r="G178" s="142">
        <v>1.49E-7</v>
      </c>
    </row>
    <row r="179" spans="1:7">
      <c r="A179" s="140" t="s">
        <v>8240</v>
      </c>
      <c r="B179" s="144" t="s">
        <v>2840</v>
      </c>
      <c r="C179" s="141">
        <v>3</v>
      </c>
      <c r="D179" s="145">
        <v>123616152</v>
      </c>
      <c r="E179" s="145">
        <v>123680564</v>
      </c>
      <c r="F179" s="141">
        <v>61</v>
      </c>
      <c r="G179" s="142">
        <v>1.4999999999999999E-7</v>
      </c>
    </row>
    <row r="180" spans="1:7">
      <c r="A180" s="140" t="s">
        <v>7585</v>
      </c>
      <c r="B180" s="144" t="s">
        <v>7586</v>
      </c>
      <c r="C180" s="141">
        <v>8</v>
      </c>
      <c r="D180" s="145">
        <v>145736667</v>
      </c>
      <c r="E180" s="145">
        <v>145743229</v>
      </c>
      <c r="F180" s="141">
        <v>11</v>
      </c>
      <c r="G180" s="142">
        <v>1.5699999999999999E-7</v>
      </c>
    </row>
    <row r="181" spans="1:7">
      <c r="A181" s="140" t="s">
        <v>4961</v>
      </c>
      <c r="B181" s="144" t="s">
        <v>2759</v>
      </c>
      <c r="C181" s="141">
        <v>3</v>
      </c>
      <c r="D181" s="145">
        <v>49061758</v>
      </c>
      <c r="E181" s="145">
        <v>49066841</v>
      </c>
      <c r="F181" s="141">
        <v>5</v>
      </c>
      <c r="G181" s="142">
        <v>1.72E-7</v>
      </c>
    </row>
    <row r="182" spans="1:7">
      <c r="A182" s="140" t="s">
        <v>7458</v>
      </c>
      <c r="B182" s="144" t="s">
        <v>2405</v>
      </c>
      <c r="C182" s="141">
        <v>1</v>
      </c>
      <c r="D182" s="145">
        <v>74663919</v>
      </c>
      <c r="E182" s="145">
        <v>75009666</v>
      </c>
      <c r="F182" s="141">
        <v>485</v>
      </c>
      <c r="G182" s="142">
        <v>1.8099999999999999E-7</v>
      </c>
    </row>
    <row r="183" spans="1:7">
      <c r="A183" s="140" t="s">
        <v>7477</v>
      </c>
      <c r="B183" s="144" t="s">
        <v>2406</v>
      </c>
      <c r="C183" s="141">
        <v>1</v>
      </c>
      <c r="D183" s="145">
        <v>74663947</v>
      </c>
      <c r="E183" s="145">
        <v>75010112</v>
      </c>
      <c r="F183" s="141">
        <v>485</v>
      </c>
      <c r="G183" s="142">
        <v>1.8099999999999999E-7</v>
      </c>
    </row>
    <row r="184" spans="1:7">
      <c r="A184" s="140" t="s">
        <v>8241</v>
      </c>
      <c r="B184" s="144" t="s">
        <v>4121</v>
      </c>
      <c r="C184" s="141">
        <v>16</v>
      </c>
      <c r="D184" s="145">
        <v>28548606</v>
      </c>
      <c r="E184" s="145">
        <v>28550495</v>
      </c>
      <c r="F184" s="141">
        <v>3</v>
      </c>
      <c r="G184" s="142">
        <v>1.98E-7</v>
      </c>
    </row>
    <row r="185" spans="1:7">
      <c r="A185" s="140" t="s">
        <v>7555</v>
      </c>
      <c r="B185" s="144" t="s">
        <v>7556</v>
      </c>
      <c r="C185" s="141">
        <v>3</v>
      </c>
      <c r="D185" s="145">
        <v>107241783</v>
      </c>
      <c r="E185" s="145">
        <v>107530171</v>
      </c>
      <c r="F185" s="141">
        <v>425</v>
      </c>
      <c r="G185" s="142">
        <v>2.11E-7</v>
      </c>
    </row>
    <row r="186" spans="1:7">
      <c r="A186" s="140" t="s">
        <v>5277</v>
      </c>
      <c r="B186" s="144" t="s">
        <v>5278</v>
      </c>
      <c r="C186" s="141">
        <v>8</v>
      </c>
      <c r="D186" s="145">
        <v>145674965</v>
      </c>
      <c r="E186" s="145">
        <v>145691060</v>
      </c>
      <c r="F186" s="141">
        <v>22</v>
      </c>
      <c r="G186" s="142">
        <v>2.1400000000000001E-7</v>
      </c>
    </row>
    <row r="187" spans="1:7">
      <c r="A187" s="140" t="s">
        <v>5274</v>
      </c>
      <c r="B187" s="144" t="s">
        <v>5275</v>
      </c>
      <c r="C187" s="141">
        <v>8</v>
      </c>
      <c r="D187" s="145">
        <v>143293441</v>
      </c>
      <c r="E187" s="145">
        <v>143484601</v>
      </c>
      <c r="F187" s="141">
        <v>569</v>
      </c>
      <c r="G187" s="142">
        <v>2.1799999999999999E-7</v>
      </c>
    </row>
    <row r="188" spans="1:7">
      <c r="A188" s="140" t="s">
        <v>5349</v>
      </c>
      <c r="B188" s="144" t="s">
        <v>5350</v>
      </c>
      <c r="C188" s="141">
        <v>11</v>
      </c>
      <c r="D188" s="145">
        <v>57510986</v>
      </c>
      <c r="E188" s="145">
        <v>57519253</v>
      </c>
      <c r="F188" s="141">
        <v>3</v>
      </c>
      <c r="G188" s="142">
        <v>2.3099999999999999E-7</v>
      </c>
    </row>
    <row r="189" spans="1:7">
      <c r="A189" s="140" t="s">
        <v>5238</v>
      </c>
      <c r="B189" s="144" t="s">
        <v>3325</v>
      </c>
      <c r="C189" s="141">
        <v>7</v>
      </c>
      <c r="D189" s="145">
        <v>100060982</v>
      </c>
      <c r="E189" s="145">
        <v>100076902</v>
      </c>
      <c r="F189" s="141">
        <v>11</v>
      </c>
      <c r="G189" s="142">
        <v>2.36E-7</v>
      </c>
    </row>
    <row r="190" spans="1:7">
      <c r="A190" s="140" t="s">
        <v>5240</v>
      </c>
      <c r="B190" s="144" t="s">
        <v>3326</v>
      </c>
      <c r="C190" s="141">
        <v>7</v>
      </c>
      <c r="D190" s="145">
        <v>100081550</v>
      </c>
      <c r="E190" s="145">
        <v>100092422</v>
      </c>
      <c r="F190" s="141">
        <v>12</v>
      </c>
      <c r="G190" s="142">
        <v>2.4299999999999999E-7</v>
      </c>
    </row>
    <row r="191" spans="1:7">
      <c r="A191" s="140" t="s">
        <v>7629</v>
      </c>
      <c r="B191" s="144" t="s">
        <v>7630</v>
      </c>
      <c r="C191" s="141">
        <v>7</v>
      </c>
      <c r="D191" s="145">
        <v>135046547</v>
      </c>
      <c r="E191" s="145">
        <v>135194875</v>
      </c>
      <c r="F191" s="141">
        <v>201</v>
      </c>
      <c r="G191" s="142">
        <v>2.5400000000000002E-7</v>
      </c>
    </row>
    <row r="192" spans="1:7">
      <c r="A192" s="140" t="s">
        <v>5092</v>
      </c>
      <c r="B192" s="144" t="s">
        <v>5093</v>
      </c>
      <c r="C192" s="141">
        <v>5</v>
      </c>
      <c r="D192" s="145">
        <v>65892176</v>
      </c>
      <c r="E192" s="145">
        <v>66465423</v>
      </c>
      <c r="F192" s="141">
        <v>1197</v>
      </c>
      <c r="G192" s="142">
        <v>2.5800000000000001E-7</v>
      </c>
    </row>
    <row r="193" spans="1:7">
      <c r="A193" s="140" t="s">
        <v>4835</v>
      </c>
      <c r="B193" s="144" t="s">
        <v>2382</v>
      </c>
      <c r="C193" s="141">
        <v>1</v>
      </c>
      <c r="D193" s="145">
        <v>43916824</v>
      </c>
      <c r="E193" s="145">
        <v>43919660</v>
      </c>
      <c r="F193" s="141">
        <v>4</v>
      </c>
      <c r="G193" s="142">
        <v>2.6300000000000001E-7</v>
      </c>
    </row>
    <row r="194" spans="1:7">
      <c r="A194" s="140" t="s">
        <v>8066</v>
      </c>
      <c r="B194" s="144" t="s">
        <v>8067</v>
      </c>
      <c r="C194" s="141">
        <v>11</v>
      </c>
      <c r="D194" s="145">
        <v>57364860</v>
      </c>
      <c r="E194" s="145">
        <v>57382326</v>
      </c>
      <c r="F194" s="141">
        <v>30</v>
      </c>
      <c r="G194" s="142">
        <v>2.8099999999999999E-7</v>
      </c>
    </row>
    <row r="195" spans="1:7">
      <c r="A195" s="140" t="s">
        <v>7446</v>
      </c>
      <c r="B195" s="144" t="s">
        <v>2962</v>
      </c>
      <c r="C195" s="141">
        <v>5</v>
      </c>
      <c r="D195" s="145">
        <v>58264865</v>
      </c>
      <c r="E195" s="145">
        <v>59817947</v>
      </c>
      <c r="F195" s="141">
        <v>2891</v>
      </c>
      <c r="G195" s="142">
        <v>2.9400000000000001E-7</v>
      </c>
    </row>
    <row r="196" spans="1:7">
      <c r="A196" s="140" t="s">
        <v>7539</v>
      </c>
      <c r="B196" s="144" t="s">
        <v>7540</v>
      </c>
      <c r="C196" s="141">
        <v>11</v>
      </c>
      <c r="D196" s="145">
        <v>72287185</v>
      </c>
      <c r="E196" s="145">
        <v>72385635</v>
      </c>
      <c r="F196" s="141">
        <v>220</v>
      </c>
      <c r="G196" s="142">
        <v>2.9700000000000003E-7</v>
      </c>
    </row>
    <row r="197" spans="1:7">
      <c r="A197" s="140" t="s">
        <v>5460</v>
      </c>
      <c r="B197" s="144" t="s">
        <v>4118</v>
      </c>
      <c r="C197" s="141">
        <v>16</v>
      </c>
      <c r="D197" s="145">
        <v>28477974</v>
      </c>
      <c r="E197" s="145">
        <v>28503333</v>
      </c>
      <c r="F197" s="141">
        <v>18</v>
      </c>
      <c r="G197" s="142">
        <v>3.0100000000000001E-7</v>
      </c>
    </row>
    <row r="198" spans="1:7">
      <c r="A198" s="140" t="s">
        <v>5526</v>
      </c>
      <c r="B198" s="144" t="s">
        <v>5527</v>
      </c>
      <c r="C198" s="141">
        <v>17</v>
      </c>
      <c r="D198" s="145">
        <v>2240792</v>
      </c>
      <c r="E198" s="145">
        <v>2284352</v>
      </c>
      <c r="F198" s="141">
        <v>125</v>
      </c>
      <c r="G198" s="142">
        <v>3.03E-7</v>
      </c>
    </row>
    <row r="199" spans="1:7">
      <c r="A199" s="140" t="s">
        <v>5230</v>
      </c>
      <c r="B199" s="144" t="s">
        <v>3320</v>
      </c>
      <c r="C199" s="141">
        <v>7</v>
      </c>
      <c r="D199" s="145">
        <v>99965153</v>
      </c>
      <c r="E199" s="145">
        <v>99997719</v>
      </c>
      <c r="F199" s="141">
        <v>31</v>
      </c>
      <c r="G199" s="142">
        <v>3.15E-7</v>
      </c>
    </row>
    <row r="200" spans="1:7">
      <c r="A200" s="140" t="s">
        <v>7609</v>
      </c>
      <c r="B200" s="144" t="s">
        <v>7610</v>
      </c>
      <c r="C200" s="141">
        <v>8</v>
      </c>
      <c r="D200" s="145">
        <v>145747761</v>
      </c>
      <c r="E200" s="145">
        <v>145752416</v>
      </c>
      <c r="F200" s="141">
        <v>3</v>
      </c>
      <c r="G200" s="142">
        <v>3.1699999999999999E-7</v>
      </c>
    </row>
    <row r="201" spans="1:7">
      <c r="A201" s="140" t="s">
        <v>8242</v>
      </c>
      <c r="B201" s="144" t="s">
        <v>3444</v>
      </c>
      <c r="C201" s="141">
        <v>8</v>
      </c>
      <c r="D201" s="145">
        <v>57349233</v>
      </c>
      <c r="E201" s="145">
        <v>57359293</v>
      </c>
      <c r="F201" s="141">
        <v>24</v>
      </c>
      <c r="G201" s="142">
        <v>3.2099999999999998E-7</v>
      </c>
    </row>
    <row r="202" spans="1:7">
      <c r="A202" s="140" t="s">
        <v>5352</v>
      </c>
      <c r="B202" s="144" t="s">
        <v>3704</v>
      </c>
      <c r="C202" s="141">
        <v>11</v>
      </c>
      <c r="D202" s="145">
        <v>76493295</v>
      </c>
      <c r="E202" s="145">
        <v>76509198</v>
      </c>
      <c r="F202" s="141">
        <v>35</v>
      </c>
      <c r="G202" s="142">
        <v>3.2800000000000003E-7</v>
      </c>
    </row>
    <row r="203" spans="1:7">
      <c r="A203" s="140" t="s">
        <v>4903</v>
      </c>
      <c r="B203" s="144" t="s">
        <v>2587</v>
      </c>
      <c r="C203" s="141">
        <v>2</v>
      </c>
      <c r="D203" s="145">
        <v>140988992</v>
      </c>
      <c r="E203" s="145">
        <v>142889270</v>
      </c>
      <c r="F203" s="141">
        <v>5968</v>
      </c>
      <c r="G203" s="142">
        <v>3.41E-7</v>
      </c>
    </row>
    <row r="204" spans="1:7">
      <c r="A204" s="140" t="s">
        <v>5019</v>
      </c>
      <c r="B204" s="144" t="s">
        <v>2795</v>
      </c>
      <c r="C204" s="141">
        <v>3</v>
      </c>
      <c r="D204" s="145">
        <v>50229045</v>
      </c>
      <c r="E204" s="145">
        <v>50233949</v>
      </c>
      <c r="F204" s="141">
        <v>2</v>
      </c>
      <c r="G204" s="142">
        <v>3.4499999999999998E-7</v>
      </c>
    </row>
    <row r="205" spans="1:7">
      <c r="A205" s="140" t="s">
        <v>8243</v>
      </c>
      <c r="B205" s="144" t="s">
        <v>3936</v>
      </c>
      <c r="C205" s="141">
        <v>12</v>
      </c>
      <c r="D205" s="145">
        <v>122989190</v>
      </c>
      <c r="E205" s="145">
        <v>123011547</v>
      </c>
      <c r="F205" s="141">
        <v>26</v>
      </c>
      <c r="G205" s="142">
        <v>3.5100000000000001E-7</v>
      </c>
    </row>
    <row r="206" spans="1:7">
      <c r="A206" s="140" t="s">
        <v>4971</v>
      </c>
      <c r="B206" s="144" t="s">
        <v>2767</v>
      </c>
      <c r="C206" s="141">
        <v>3</v>
      </c>
      <c r="D206" s="145">
        <v>49235861</v>
      </c>
      <c r="E206" s="145">
        <v>49295537</v>
      </c>
      <c r="F206" s="141">
        <v>65</v>
      </c>
      <c r="G206" s="142">
        <v>3.5900000000000003E-7</v>
      </c>
    </row>
    <row r="207" spans="1:7">
      <c r="A207" s="140" t="s">
        <v>5565</v>
      </c>
      <c r="B207" s="144" t="s">
        <v>4512</v>
      </c>
      <c r="C207" s="141">
        <v>18</v>
      </c>
      <c r="D207" s="145">
        <v>25530930</v>
      </c>
      <c r="E207" s="145">
        <v>25757410</v>
      </c>
      <c r="F207" s="141">
        <v>350</v>
      </c>
      <c r="G207" s="142">
        <v>3.6199999999999999E-7</v>
      </c>
    </row>
    <row r="208" spans="1:7">
      <c r="A208" s="140" t="s">
        <v>5028</v>
      </c>
      <c r="B208" s="144" t="s">
        <v>2814</v>
      </c>
      <c r="C208" s="141">
        <v>3</v>
      </c>
      <c r="D208" s="145">
        <v>50648951</v>
      </c>
      <c r="E208" s="145">
        <v>50686720</v>
      </c>
      <c r="F208" s="141">
        <v>38</v>
      </c>
      <c r="G208" s="142">
        <v>3.8799999999999998E-7</v>
      </c>
    </row>
    <row r="209" spans="1:7">
      <c r="A209" s="140" t="s">
        <v>5267</v>
      </c>
      <c r="B209" s="144" t="s">
        <v>3469</v>
      </c>
      <c r="C209" s="141">
        <v>8</v>
      </c>
      <c r="D209" s="145">
        <v>118806729</v>
      </c>
      <c r="E209" s="145">
        <v>119124092</v>
      </c>
      <c r="F209" s="141">
        <v>604</v>
      </c>
      <c r="G209" s="142">
        <v>3.9799999999999999E-7</v>
      </c>
    </row>
    <row r="210" spans="1:7">
      <c r="A210" s="140" t="s">
        <v>5359</v>
      </c>
      <c r="B210" s="144" t="s">
        <v>5360</v>
      </c>
      <c r="C210" s="141">
        <v>11</v>
      </c>
      <c r="D210" s="145">
        <v>132284871</v>
      </c>
      <c r="E210" s="145">
        <v>133402414</v>
      </c>
      <c r="F210" s="141">
        <v>2944</v>
      </c>
      <c r="G210" s="142">
        <v>4.01E-7</v>
      </c>
    </row>
    <row r="211" spans="1:7">
      <c r="A211" s="140" t="s">
        <v>5228</v>
      </c>
      <c r="B211" s="144" t="s">
        <v>3319</v>
      </c>
      <c r="C211" s="141">
        <v>7</v>
      </c>
      <c r="D211" s="145">
        <v>99933737</v>
      </c>
      <c r="E211" s="145">
        <v>99965356</v>
      </c>
      <c r="F211" s="141">
        <v>31</v>
      </c>
      <c r="G211" s="142">
        <v>4.0499999999999999E-7</v>
      </c>
    </row>
    <row r="212" spans="1:7">
      <c r="A212" s="140" t="s">
        <v>8244</v>
      </c>
      <c r="B212" s="144" t="s">
        <v>3249</v>
      </c>
      <c r="C212" s="141">
        <v>7</v>
      </c>
      <c r="D212" s="145">
        <v>7680342</v>
      </c>
      <c r="E212" s="145">
        <v>8043689</v>
      </c>
      <c r="F212" s="141">
        <v>1139</v>
      </c>
      <c r="G212" s="142">
        <v>4.0499999999999999E-7</v>
      </c>
    </row>
    <row r="213" spans="1:7">
      <c r="A213" s="140" t="s">
        <v>5030</v>
      </c>
      <c r="B213" s="144" t="s">
        <v>2815</v>
      </c>
      <c r="C213" s="141">
        <v>3</v>
      </c>
      <c r="D213" s="145">
        <v>50712672</v>
      </c>
      <c r="E213" s="145">
        <v>51421629</v>
      </c>
      <c r="F213" s="141">
        <v>942</v>
      </c>
      <c r="G213" s="142">
        <v>4.2500000000000001E-7</v>
      </c>
    </row>
    <row r="214" spans="1:7">
      <c r="A214" s="140" t="s">
        <v>8245</v>
      </c>
      <c r="B214" s="144" t="s">
        <v>8246</v>
      </c>
      <c r="C214" s="141">
        <v>15</v>
      </c>
      <c r="D214" s="145">
        <v>43622872</v>
      </c>
      <c r="E214" s="145">
        <v>43646096</v>
      </c>
      <c r="F214" s="141">
        <v>45</v>
      </c>
      <c r="G214" s="142">
        <v>4.34E-7</v>
      </c>
    </row>
    <row r="215" spans="1:7">
      <c r="A215" s="140" t="s">
        <v>4975</v>
      </c>
      <c r="B215" s="144" t="s">
        <v>2769</v>
      </c>
      <c r="C215" s="141">
        <v>3</v>
      </c>
      <c r="D215" s="145">
        <v>49306035</v>
      </c>
      <c r="E215" s="145">
        <v>49315342</v>
      </c>
      <c r="F215" s="141">
        <v>9</v>
      </c>
      <c r="G215" s="142">
        <v>4.4200000000000001E-7</v>
      </c>
    </row>
    <row r="216" spans="1:7">
      <c r="A216" s="140" t="s">
        <v>8174</v>
      </c>
      <c r="B216" s="144" t="s">
        <v>8175</v>
      </c>
      <c r="C216" s="141">
        <v>15</v>
      </c>
      <c r="D216" s="145">
        <v>92396925</v>
      </c>
      <c r="E216" s="145">
        <v>92715665</v>
      </c>
      <c r="F216" s="141">
        <v>845</v>
      </c>
      <c r="G216" s="142">
        <v>4.4400000000000001E-7</v>
      </c>
    </row>
    <row r="217" spans="1:7">
      <c r="A217" s="140" t="s">
        <v>4967</v>
      </c>
      <c r="B217" s="144" t="s">
        <v>2765</v>
      </c>
      <c r="C217" s="141">
        <v>3</v>
      </c>
      <c r="D217" s="145">
        <v>49209044</v>
      </c>
      <c r="E217" s="145">
        <v>49213917</v>
      </c>
      <c r="F217" s="141">
        <v>7</v>
      </c>
      <c r="G217" s="142">
        <v>4.4999999999999998E-7</v>
      </c>
    </row>
    <row r="218" spans="1:7">
      <c r="A218" s="140" t="s">
        <v>4939</v>
      </c>
      <c r="B218" s="144" t="s">
        <v>2729</v>
      </c>
      <c r="C218" s="141">
        <v>3</v>
      </c>
      <c r="D218" s="145">
        <v>47892182</v>
      </c>
      <c r="E218" s="145">
        <v>48130769</v>
      </c>
      <c r="F218" s="141">
        <v>174</v>
      </c>
      <c r="G218" s="142">
        <v>4.6600000000000002E-7</v>
      </c>
    </row>
    <row r="219" spans="1:7">
      <c r="A219" s="140" t="s">
        <v>8247</v>
      </c>
      <c r="B219" s="144" t="s">
        <v>8248</v>
      </c>
      <c r="C219" s="141">
        <v>7</v>
      </c>
      <c r="D219" s="145">
        <v>44788180</v>
      </c>
      <c r="E219" s="145">
        <v>44809477</v>
      </c>
      <c r="F219" s="141">
        <v>25</v>
      </c>
      <c r="G219" s="142">
        <v>4.9200000000000001E-7</v>
      </c>
    </row>
    <row r="220" spans="1:7">
      <c r="A220" s="140" t="s">
        <v>4969</v>
      </c>
      <c r="B220" s="144" t="s">
        <v>2766</v>
      </c>
      <c r="C220" s="141">
        <v>3</v>
      </c>
      <c r="D220" s="145">
        <v>49215065</v>
      </c>
      <c r="E220" s="145">
        <v>49229291</v>
      </c>
      <c r="F220" s="141">
        <v>15</v>
      </c>
      <c r="G220" s="142">
        <v>4.9399999999999995E-7</v>
      </c>
    </row>
    <row r="221" spans="1:7">
      <c r="A221" s="140" t="s">
        <v>8249</v>
      </c>
      <c r="B221" s="144" t="s">
        <v>8250</v>
      </c>
      <c r="C221" s="141">
        <v>11</v>
      </c>
      <c r="D221" s="145">
        <v>17809595</v>
      </c>
      <c r="E221" s="145">
        <v>18034709</v>
      </c>
      <c r="F221" s="141">
        <v>328</v>
      </c>
      <c r="G221" s="142">
        <v>5.6000000000000004E-7</v>
      </c>
    </row>
    <row r="222" spans="1:7">
      <c r="A222" s="140" t="s">
        <v>7554</v>
      </c>
      <c r="B222" s="144" t="s">
        <v>2883</v>
      </c>
      <c r="C222" s="141">
        <v>4</v>
      </c>
      <c r="D222" s="145">
        <v>3076408</v>
      </c>
      <c r="E222" s="145">
        <v>3245676</v>
      </c>
      <c r="F222" s="141">
        <v>257</v>
      </c>
      <c r="G222" s="142">
        <v>5.6000000000000004E-7</v>
      </c>
    </row>
    <row r="223" spans="1:7">
      <c r="A223" s="140" t="s">
        <v>5226</v>
      </c>
      <c r="B223" s="144" t="s">
        <v>3318</v>
      </c>
      <c r="C223" s="141">
        <v>7</v>
      </c>
      <c r="D223" s="145">
        <v>99905325</v>
      </c>
      <c r="E223" s="145">
        <v>99919819</v>
      </c>
      <c r="F223" s="141">
        <v>5</v>
      </c>
      <c r="G223" s="142">
        <v>5.7199999999999999E-7</v>
      </c>
    </row>
    <row r="224" spans="1:7">
      <c r="A224" s="140" t="s">
        <v>5519</v>
      </c>
      <c r="B224" s="144" t="s">
        <v>4280</v>
      </c>
      <c r="C224" s="141">
        <v>16</v>
      </c>
      <c r="D224" s="145">
        <v>76311176</v>
      </c>
      <c r="E224" s="145">
        <v>76593135</v>
      </c>
      <c r="F224" s="141">
        <v>837</v>
      </c>
      <c r="G224" s="142">
        <v>6.06E-7</v>
      </c>
    </row>
    <row r="225" spans="1:7">
      <c r="A225" s="140" t="s">
        <v>7711</v>
      </c>
      <c r="B225" s="144" t="s">
        <v>3512</v>
      </c>
      <c r="C225" s="141">
        <v>9</v>
      </c>
      <c r="D225" s="145">
        <v>96214004</v>
      </c>
      <c r="E225" s="145">
        <v>96328397</v>
      </c>
      <c r="F225" s="141">
        <v>255</v>
      </c>
      <c r="G225" s="142">
        <v>6.0900000000000001E-7</v>
      </c>
    </row>
    <row r="226" spans="1:7">
      <c r="A226" s="140" t="s">
        <v>4865</v>
      </c>
      <c r="B226" s="144" t="s">
        <v>2444</v>
      </c>
      <c r="C226" s="141">
        <v>1</v>
      </c>
      <c r="D226" s="145">
        <v>201865580</v>
      </c>
      <c r="E226" s="145">
        <v>201915715</v>
      </c>
      <c r="F226" s="141">
        <v>98</v>
      </c>
      <c r="G226" s="142">
        <v>6.1799999999999995E-7</v>
      </c>
    </row>
    <row r="227" spans="1:7">
      <c r="A227" s="140" t="s">
        <v>7930</v>
      </c>
      <c r="B227" s="144" t="s">
        <v>7931</v>
      </c>
      <c r="C227" s="141">
        <v>7</v>
      </c>
      <c r="D227" s="145">
        <v>105245514</v>
      </c>
      <c r="E227" s="145">
        <v>105517050</v>
      </c>
      <c r="F227" s="141">
        <v>584</v>
      </c>
      <c r="G227" s="142">
        <v>6.3E-7</v>
      </c>
    </row>
    <row r="228" spans="1:7">
      <c r="A228" s="140" t="s">
        <v>4951</v>
      </c>
      <c r="B228" s="144" t="s">
        <v>2747</v>
      </c>
      <c r="C228" s="141">
        <v>3</v>
      </c>
      <c r="D228" s="145">
        <v>48663156</v>
      </c>
      <c r="E228" s="145">
        <v>48672926</v>
      </c>
      <c r="F228" s="141">
        <v>12</v>
      </c>
      <c r="G228" s="142">
        <v>6.3600000000000003E-7</v>
      </c>
    </row>
    <row r="229" spans="1:7">
      <c r="A229" s="140" t="s">
        <v>8065</v>
      </c>
      <c r="B229" s="144" t="s">
        <v>2727</v>
      </c>
      <c r="C229" s="141">
        <v>3</v>
      </c>
      <c r="D229" s="145">
        <v>47626762</v>
      </c>
      <c r="E229" s="145">
        <v>47823596</v>
      </c>
      <c r="F229" s="141">
        <v>166</v>
      </c>
      <c r="G229" s="142">
        <v>6.3600000000000003E-7</v>
      </c>
    </row>
    <row r="230" spans="1:7">
      <c r="A230" s="140" t="s">
        <v>7701</v>
      </c>
      <c r="B230" s="144" t="s">
        <v>4324</v>
      </c>
      <c r="C230" s="141">
        <v>17</v>
      </c>
      <c r="D230" s="145">
        <v>37617764</v>
      </c>
      <c r="E230" s="145">
        <v>37721160</v>
      </c>
      <c r="F230" s="141">
        <v>144</v>
      </c>
      <c r="G230" s="142">
        <v>6.4700000000000001E-7</v>
      </c>
    </row>
    <row r="231" spans="1:7">
      <c r="A231" s="140" t="s">
        <v>8251</v>
      </c>
      <c r="B231" s="144" t="s">
        <v>8252</v>
      </c>
      <c r="C231" s="141">
        <v>7</v>
      </c>
      <c r="D231" s="145">
        <v>157331750</v>
      </c>
      <c r="E231" s="145">
        <v>158380480</v>
      </c>
      <c r="F231" s="141">
        <v>3028</v>
      </c>
      <c r="G231" s="142">
        <v>6.7400000000000003E-7</v>
      </c>
    </row>
    <row r="232" spans="1:7">
      <c r="A232" s="140" t="s">
        <v>8253</v>
      </c>
      <c r="B232" s="144" t="s">
        <v>8254</v>
      </c>
      <c r="C232" s="141">
        <v>1</v>
      </c>
      <c r="D232" s="145">
        <v>234740015</v>
      </c>
      <c r="E232" s="145">
        <v>234745271</v>
      </c>
      <c r="F232" s="141">
        <v>9</v>
      </c>
      <c r="G232" s="142">
        <v>6.7800000000000001E-7</v>
      </c>
    </row>
    <row r="233" spans="1:7">
      <c r="A233" s="140" t="s">
        <v>8255</v>
      </c>
      <c r="B233" s="144" t="s">
        <v>8256</v>
      </c>
      <c r="C233" s="141">
        <v>3</v>
      </c>
      <c r="D233" s="145">
        <v>41236328</v>
      </c>
      <c r="E233" s="145">
        <v>41301587</v>
      </c>
      <c r="F233" s="141">
        <v>69</v>
      </c>
      <c r="G233" s="142">
        <v>6.8299999999999996E-7</v>
      </c>
    </row>
    <row r="234" spans="1:7">
      <c r="A234" s="140" t="s">
        <v>5061</v>
      </c>
      <c r="B234" s="144" t="s">
        <v>2933</v>
      </c>
      <c r="C234" s="141">
        <v>4</v>
      </c>
      <c r="D234" s="145">
        <v>106290234</v>
      </c>
      <c r="E234" s="145">
        <v>106395238</v>
      </c>
      <c r="F234" s="141">
        <v>297</v>
      </c>
      <c r="G234" s="142">
        <v>6.9400000000000005E-7</v>
      </c>
    </row>
    <row r="235" spans="1:7">
      <c r="A235" s="140" t="s">
        <v>7506</v>
      </c>
      <c r="B235" s="144" t="s">
        <v>4014</v>
      </c>
      <c r="C235" s="141">
        <v>14</v>
      </c>
      <c r="D235" s="145">
        <v>23456110</v>
      </c>
      <c r="E235" s="145">
        <v>23479375</v>
      </c>
      <c r="F235" s="141">
        <v>27</v>
      </c>
      <c r="G235" s="142">
        <v>6.9599999999999999E-7</v>
      </c>
    </row>
    <row r="236" spans="1:7">
      <c r="A236" s="140" t="s">
        <v>4955</v>
      </c>
      <c r="B236" s="144" t="s">
        <v>2749</v>
      </c>
      <c r="C236" s="141">
        <v>3</v>
      </c>
      <c r="D236" s="145">
        <v>48701364</v>
      </c>
      <c r="E236" s="145">
        <v>48723797</v>
      </c>
      <c r="F236" s="141">
        <v>23</v>
      </c>
      <c r="G236" s="142">
        <v>7.1699999999999997E-7</v>
      </c>
    </row>
    <row r="237" spans="1:7">
      <c r="A237" s="140" t="s">
        <v>5234</v>
      </c>
      <c r="B237" s="144" t="s">
        <v>3322</v>
      </c>
      <c r="C237" s="141">
        <v>7</v>
      </c>
      <c r="D237" s="145">
        <v>100026413</v>
      </c>
      <c r="E237" s="145">
        <v>100031741</v>
      </c>
      <c r="F237" s="141">
        <v>4</v>
      </c>
      <c r="G237" s="142">
        <v>7.2200000000000003E-7</v>
      </c>
    </row>
    <row r="238" spans="1:7">
      <c r="A238" s="140" t="s">
        <v>5367</v>
      </c>
      <c r="B238" s="144" t="s">
        <v>3803</v>
      </c>
      <c r="C238" s="141">
        <v>12</v>
      </c>
      <c r="D238" s="145">
        <v>49388932</v>
      </c>
      <c r="E238" s="145">
        <v>49393092</v>
      </c>
      <c r="F238" s="141">
        <v>5</v>
      </c>
      <c r="G238" s="142">
        <v>7.2500000000000005E-7</v>
      </c>
    </row>
    <row r="239" spans="1:7">
      <c r="A239" s="140" t="s">
        <v>8005</v>
      </c>
      <c r="B239" s="144" t="s">
        <v>8006</v>
      </c>
      <c r="C239" s="141">
        <v>12</v>
      </c>
      <c r="D239" s="145">
        <v>121200313</v>
      </c>
      <c r="E239" s="145">
        <v>121342174</v>
      </c>
      <c r="F239" s="141">
        <v>348</v>
      </c>
      <c r="G239" s="142">
        <v>7.3099999999999997E-7</v>
      </c>
    </row>
    <row r="240" spans="1:7">
      <c r="A240" s="140" t="s">
        <v>5401</v>
      </c>
      <c r="B240" s="144" t="s">
        <v>5402</v>
      </c>
      <c r="C240" s="141">
        <v>13</v>
      </c>
      <c r="D240" s="145">
        <v>31774073</v>
      </c>
      <c r="E240" s="145">
        <v>31906413</v>
      </c>
      <c r="F240" s="141">
        <v>235</v>
      </c>
      <c r="G240" s="142">
        <v>7.5000000000000002E-7</v>
      </c>
    </row>
    <row r="241" spans="1:7">
      <c r="A241" s="140" t="s">
        <v>5466</v>
      </c>
      <c r="B241" s="144" t="s">
        <v>4120</v>
      </c>
      <c r="C241" s="141">
        <v>16</v>
      </c>
      <c r="D241" s="145">
        <v>28510683</v>
      </c>
      <c r="E241" s="145">
        <v>28523372</v>
      </c>
      <c r="F241" s="141">
        <v>16</v>
      </c>
      <c r="G241" s="142">
        <v>7.5300000000000003E-7</v>
      </c>
    </row>
    <row r="242" spans="1:7">
      <c r="A242" s="140" t="s">
        <v>5026</v>
      </c>
      <c r="B242" s="144" t="s">
        <v>2812</v>
      </c>
      <c r="C242" s="141">
        <v>3</v>
      </c>
      <c r="D242" s="145">
        <v>50606583</v>
      </c>
      <c r="E242" s="145">
        <v>50622366</v>
      </c>
      <c r="F242" s="141">
        <v>14</v>
      </c>
      <c r="G242" s="142">
        <v>7.5799999999999998E-7</v>
      </c>
    </row>
    <row r="243" spans="1:7">
      <c r="A243" s="140" t="s">
        <v>7827</v>
      </c>
      <c r="B243" s="144" t="s">
        <v>7828</v>
      </c>
      <c r="C243" s="141">
        <v>15</v>
      </c>
      <c r="D243" s="145">
        <v>50844670</v>
      </c>
      <c r="E243" s="145">
        <v>50979012</v>
      </c>
      <c r="F243" s="141">
        <v>307</v>
      </c>
      <c r="G243" s="142">
        <v>7.7599999999999996E-7</v>
      </c>
    </row>
    <row r="244" spans="1:7">
      <c r="A244" s="140" t="s">
        <v>7733</v>
      </c>
      <c r="B244" s="144" t="s">
        <v>7734</v>
      </c>
      <c r="C244" s="141">
        <v>17</v>
      </c>
      <c r="D244" s="145">
        <v>37415384</v>
      </c>
      <c r="E244" s="145">
        <v>37558776</v>
      </c>
      <c r="F244" s="141">
        <v>211</v>
      </c>
      <c r="G244" s="142">
        <v>7.85E-7</v>
      </c>
    </row>
    <row r="245" spans="1:7">
      <c r="A245" s="140" t="s">
        <v>8041</v>
      </c>
      <c r="B245" s="144" t="s">
        <v>2521</v>
      </c>
      <c r="C245" s="141">
        <v>2</v>
      </c>
      <c r="D245" s="145">
        <v>65454887</v>
      </c>
      <c r="E245" s="145">
        <v>65498387</v>
      </c>
      <c r="F245" s="141">
        <v>90</v>
      </c>
      <c r="G245" s="142">
        <v>7.9699999999999995E-7</v>
      </c>
    </row>
    <row r="246" spans="1:7">
      <c r="A246" s="140" t="s">
        <v>5406</v>
      </c>
      <c r="B246" s="144" t="s">
        <v>5407</v>
      </c>
      <c r="C246" s="141">
        <v>13</v>
      </c>
      <c r="D246" s="145">
        <v>66876967</v>
      </c>
      <c r="E246" s="145">
        <v>67804468</v>
      </c>
      <c r="F246" s="141">
        <v>1625</v>
      </c>
      <c r="G246" s="142">
        <v>8.16E-7</v>
      </c>
    </row>
    <row r="247" spans="1:7">
      <c r="A247" s="140" t="s">
        <v>8257</v>
      </c>
      <c r="B247" s="144" t="s">
        <v>8258</v>
      </c>
      <c r="C247" s="141">
        <v>15</v>
      </c>
      <c r="D247" s="145">
        <v>43661419</v>
      </c>
      <c r="E247" s="145">
        <v>43699293</v>
      </c>
      <c r="F247" s="141">
        <v>39</v>
      </c>
      <c r="G247" s="142">
        <v>8.2500000000000004E-7</v>
      </c>
    </row>
    <row r="248" spans="1:7">
      <c r="A248" s="140" t="s">
        <v>7574</v>
      </c>
      <c r="B248" s="144" t="s">
        <v>4639</v>
      </c>
      <c r="C248" s="141">
        <v>19</v>
      </c>
      <c r="D248" s="145">
        <v>13106422</v>
      </c>
      <c r="E248" s="145">
        <v>13209610</v>
      </c>
      <c r="F248" s="141">
        <v>116</v>
      </c>
      <c r="G248" s="142">
        <v>8.3399999999999998E-7</v>
      </c>
    </row>
    <row r="249" spans="1:7">
      <c r="A249" s="140" t="s">
        <v>8072</v>
      </c>
      <c r="B249" s="144" t="s">
        <v>8073</v>
      </c>
      <c r="C249" s="141">
        <v>1</v>
      </c>
      <c r="D249" s="145">
        <v>235613238</v>
      </c>
      <c r="E249" s="145">
        <v>235667781</v>
      </c>
      <c r="F249" s="141">
        <v>99</v>
      </c>
      <c r="G249" s="142">
        <v>8.4499999999999996E-7</v>
      </c>
    </row>
    <row r="250" spans="1:7">
      <c r="A250" s="140" t="s">
        <v>5328</v>
      </c>
      <c r="B250" s="144" t="s">
        <v>3631</v>
      </c>
      <c r="C250" s="141">
        <v>10</v>
      </c>
      <c r="D250" s="145">
        <v>104678050</v>
      </c>
      <c r="E250" s="145">
        <v>104849978</v>
      </c>
      <c r="F250" s="141">
        <v>331</v>
      </c>
      <c r="G250" s="142">
        <v>8.5099999999999998E-7</v>
      </c>
    </row>
    <row r="251" spans="1:7">
      <c r="A251" s="140" t="s">
        <v>7480</v>
      </c>
      <c r="B251" s="144" t="s">
        <v>7481</v>
      </c>
      <c r="C251" s="141">
        <v>2</v>
      </c>
      <c r="D251" s="145">
        <v>162848751</v>
      </c>
      <c r="E251" s="145">
        <v>162931052</v>
      </c>
      <c r="F251" s="141">
        <v>141</v>
      </c>
      <c r="G251" s="142">
        <v>8.5300000000000003E-7</v>
      </c>
    </row>
    <row r="252" spans="1:7">
      <c r="A252" s="140" t="s">
        <v>5613</v>
      </c>
      <c r="B252" s="144" t="s">
        <v>4771</v>
      </c>
      <c r="C252" s="141">
        <v>20</v>
      </c>
      <c r="D252" s="145">
        <v>58152564</v>
      </c>
      <c r="E252" s="145">
        <v>58422766</v>
      </c>
      <c r="F252" s="141">
        <v>743</v>
      </c>
      <c r="G252" s="142">
        <v>8.6700000000000002E-7</v>
      </c>
    </row>
    <row r="253" spans="1:7">
      <c r="A253" s="140" t="s">
        <v>5474</v>
      </c>
      <c r="B253" s="144" t="s">
        <v>4125</v>
      </c>
      <c r="C253" s="141">
        <v>16</v>
      </c>
      <c r="D253" s="145">
        <v>28648975</v>
      </c>
      <c r="E253" s="145">
        <v>28670003</v>
      </c>
      <c r="F253" s="141">
        <v>2</v>
      </c>
      <c r="G253" s="142">
        <v>8.9400000000000004E-7</v>
      </c>
    </row>
    <row r="254" spans="1:7">
      <c r="A254" s="140" t="s">
        <v>8259</v>
      </c>
      <c r="B254" s="144" t="s">
        <v>8260</v>
      </c>
      <c r="C254" s="141">
        <v>15</v>
      </c>
      <c r="D254" s="145">
        <v>43415477</v>
      </c>
      <c r="E254" s="145">
        <v>43477344</v>
      </c>
      <c r="F254" s="141">
        <v>38</v>
      </c>
      <c r="G254" s="142">
        <v>9.2900000000000002E-7</v>
      </c>
    </row>
    <row r="255" spans="1:7">
      <c r="A255" s="140" t="s">
        <v>7671</v>
      </c>
      <c r="B255" s="144" t="s">
        <v>7672</v>
      </c>
      <c r="C255" s="141">
        <v>8</v>
      </c>
      <c r="D255" s="145">
        <v>87566205</v>
      </c>
      <c r="E255" s="145">
        <v>87755903</v>
      </c>
      <c r="F255" s="141">
        <v>414</v>
      </c>
      <c r="G255" s="142">
        <v>9.5000000000000001E-7</v>
      </c>
    </row>
    <row r="256" spans="1:7">
      <c r="A256" s="140" t="s">
        <v>8261</v>
      </c>
      <c r="B256" s="144" t="s">
        <v>8262</v>
      </c>
      <c r="C256" s="141">
        <v>10</v>
      </c>
      <c r="D256" s="145">
        <v>118643742</v>
      </c>
      <c r="E256" s="145">
        <v>118886097</v>
      </c>
      <c r="F256" s="141">
        <v>202</v>
      </c>
      <c r="G256" s="142">
        <v>9.5999999999999991E-7</v>
      </c>
    </row>
    <row r="257" spans="1:7">
      <c r="A257" s="140" t="s">
        <v>8108</v>
      </c>
      <c r="B257" s="144" t="s">
        <v>8109</v>
      </c>
      <c r="C257" s="141">
        <v>8</v>
      </c>
      <c r="D257" s="145">
        <v>145728356</v>
      </c>
      <c r="E257" s="145">
        <v>145732557</v>
      </c>
      <c r="F257" s="141">
        <v>5</v>
      </c>
      <c r="G257" s="142">
        <v>9.8599999999999996E-7</v>
      </c>
    </row>
    <row r="258" spans="1:7">
      <c r="A258" s="140" t="s">
        <v>5490</v>
      </c>
      <c r="B258" s="144" t="s">
        <v>4136</v>
      </c>
      <c r="C258" s="141">
        <v>16</v>
      </c>
      <c r="D258" s="145">
        <v>28985542</v>
      </c>
      <c r="E258" s="145">
        <v>28995869</v>
      </c>
      <c r="F258" s="141">
        <v>17</v>
      </c>
      <c r="G258" s="142">
        <v>1.02E-6</v>
      </c>
    </row>
    <row r="259" spans="1:7">
      <c r="A259" s="140" t="s">
        <v>7819</v>
      </c>
      <c r="B259" s="144" t="s">
        <v>7820</v>
      </c>
      <c r="C259" s="141">
        <v>15</v>
      </c>
      <c r="D259" s="145">
        <v>50792759</v>
      </c>
      <c r="E259" s="145">
        <v>50838905</v>
      </c>
      <c r="F259" s="141">
        <v>113</v>
      </c>
      <c r="G259" s="142">
        <v>1.04E-6</v>
      </c>
    </row>
    <row r="260" spans="1:7">
      <c r="A260" s="140" t="s">
        <v>8209</v>
      </c>
      <c r="B260" s="144" t="s">
        <v>8210</v>
      </c>
      <c r="C260" s="141">
        <v>11</v>
      </c>
      <c r="D260" s="145">
        <v>57471186</v>
      </c>
      <c r="E260" s="145">
        <v>57479693</v>
      </c>
      <c r="F260" s="141">
        <v>8</v>
      </c>
      <c r="G260" s="142">
        <v>1.0699999999999999E-6</v>
      </c>
    </row>
    <row r="261" spans="1:7">
      <c r="A261" s="140" t="s">
        <v>8263</v>
      </c>
      <c r="B261" s="144" t="s">
        <v>8264</v>
      </c>
      <c r="C261" s="141">
        <v>1</v>
      </c>
      <c r="D261" s="145">
        <v>179334855</v>
      </c>
      <c r="E261" s="145">
        <v>179523870</v>
      </c>
      <c r="F261" s="141">
        <v>830</v>
      </c>
      <c r="G261" s="142">
        <v>1.08E-6</v>
      </c>
    </row>
    <row r="262" spans="1:7">
      <c r="A262" s="140" t="s">
        <v>7511</v>
      </c>
      <c r="B262" s="144" t="s">
        <v>2612</v>
      </c>
      <c r="C262" s="141">
        <v>2</v>
      </c>
      <c r="D262" s="145">
        <v>189156396</v>
      </c>
      <c r="E262" s="145">
        <v>189460653</v>
      </c>
      <c r="F262" s="141">
        <v>544</v>
      </c>
      <c r="G262" s="142">
        <v>1.1000000000000001E-6</v>
      </c>
    </row>
    <row r="263" spans="1:7">
      <c r="A263" s="140" t="s">
        <v>5567</v>
      </c>
      <c r="B263" s="144" t="s">
        <v>4527</v>
      </c>
      <c r="C263" s="141">
        <v>18</v>
      </c>
      <c r="D263" s="145">
        <v>31158579</v>
      </c>
      <c r="E263" s="145">
        <v>31331156</v>
      </c>
      <c r="F263" s="141">
        <v>273</v>
      </c>
      <c r="G263" s="142">
        <v>1.1000000000000001E-6</v>
      </c>
    </row>
    <row r="264" spans="1:7">
      <c r="A264" s="140" t="s">
        <v>8265</v>
      </c>
      <c r="B264" s="144" t="s">
        <v>4444</v>
      </c>
      <c r="C264" s="141">
        <v>17</v>
      </c>
      <c r="D264" s="145">
        <v>45000483</v>
      </c>
      <c r="E264" s="145">
        <v>45105003</v>
      </c>
      <c r="F264" s="141">
        <v>226</v>
      </c>
      <c r="G264" s="142">
        <v>1.1200000000000001E-6</v>
      </c>
    </row>
    <row r="265" spans="1:7">
      <c r="A265" s="140" t="s">
        <v>7996</v>
      </c>
      <c r="B265" s="144" t="s">
        <v>3014</v>
      </c>
      <c r="C265" s="141">
        <v>5</v>
      </c>
      <c r="D265" s="145">
        <v>102594403</v>
      </c>
      <c r="E265" s="145">
        <v>102614361</v>
      </c>
      <c r="F265" s="141">
        <v>37</v>
      </c>
      <c r="G265" s="142">
        <v>1.13E-6</v>
      </c>
    </row>
    <row r="266" spans="1:7">
      <c r="A266" s="140" t="s">
        <v>8266</v>
      </c>
      <c r="B266" s="144" t="s">
        <v>8267</v>
      </c>
      <c r="C266" s="141">
        <v>11</v>
      </c>
      <c r="D266" s="145">
        <v>57416465</v>
      </c>
      <c r="E266" s="145">
        <v>57429340</v>
      </c>
      <c r="F266" s="141">
        <v>10</v>
      </c>
      <c r="G266" s="142">
        <v>1.1400000000000001E-6</v>
      </c>
    </row>
    <row r="267" spans="1:7">
      <c r="A267" s="140" t="s">
        <v>8268</v>
      </c>
      <c r="B267" s="144" t="s">
        <v>8269</v>
      </c>
      <c r="C267" s="141">
        <v>15</v>
      </c>
      <c r="D267" s="145">
        <v>43699407</v>
      </c>
      <c r="E267" s="145">
        <v>43802926</v>
      </c>
      <c r="F267" s="141">
        <v>127</v>
      </c>
      <c r="G267" s="142">
        <v>1.1400000000000001E-6</v>
      </c>
    </row>
    <row r="268" spans="1:7">
      <c r="A268" s="140" t="s">
        <v>8270</v>
      </c>
      <c r="B268" s="144" t="s">
        <v>4445</v>
      </c>
      <c r="C268" s="141">
        <v>17</v>
      </c>
      <c r="D268" s="145">
        <v>45000499</v>
      </c>
      <c r="E268" s="145">
        <v>45124520</v>
      </c>
      <c r="F268" s="141">
        <v>233</v>
      </c>
      <c r="G268" s="142">
        <v>1.1400000000000001E-6</v>
      </c>
    </row>
    <row r="269" spans="1:7">
      <c r="A269" s="140" t="s">
        <v>8090</v>
      </c>
      <c r="B269" s="144" t="s">
        <v>8091</v>
      </c>
      <c r="C269" s="141">
        <v>5</v>
      </c>
      <c r="D269" s="145">
        <v>133860003</v>
      </c>
      <c r="E269" s="145">
        <v>133918918</v>
      </c>
      <c r="F269" s="141">
        <v>103</v>
      </c>
      <c r="G269" s="142">
        <v>1.1400000000000001E-6</v>
      </c>
    </row>
    <row r="270" spans="1:7">
      <c r="A270" s="140" t="s">
        <v>8097</v>
      </c>
      <c r="B270" s="144" t="s">
        <v>2728</v>
      </c>
      <c r="C270" s="141">
        <v>3</v>
      </c>
      <c r="D270" s="145">
        <v>47844399</v>
      </c>
      <c r="E270" s="145">
        <v>47891685</v>
      </c>
      <c r="F270" s="141">
        <v>26</v>
      </c>
      <c r="G270" s="142">
        <v>1.15E-6</v>
      </c>
    </row>
    <row r="271" spans="1:7">
      <c r="A271" s="140" t="s">
        <v>7757</v>
      </c>
      <c r="B271" s="144" t="s">
        <v>7758</v>
      </c>
      <c r="C271" s="141">
        <v>11</v>
      </c>
      <c r="D271" s="145">
        <v>57508825</v>
      </c>
      <c r="E271" s="145">
        <v>57510986</v>
      </c>
      <c r="F271" s="141">
        <v>2</v>
      </c>
      <c r="G271" s="142">
        <v>1.15E-6</v>
      </c>
    </row>
    <row r="272" spans="1:7">
      <c r="A272" s="140" t="s">
        <v>4957</v>
      </c>
      <c r="B272" s="144" t="s">
        <v>2750</v>
      </c>
      <c r="C272" s="141">
        <v>3</v>
      </c>
      <c r="D272" s="145">
        <v>48725436</v>
      </c>
      <c r="E272" s="145">
        <v>48777786</v>
      </c>
      <c r="F272" s="141">
        <v>63</v>
      </c>
      <c r="G272" s="142">
        <v>1.1599999999999999E-6</v>
      </c>
    </row>
    <row r="273" spans="1:7">
      <c r="A273" s="140" t="s">
        <v>4881</v>
      </c>
      <c r="B273" s="144" t="s">
        <v>2498</v>
      </c>
      <c r="C273" s="141">
        <v>2</v>
      </c>
      <c r="D273" s="145">
        <v>44589089</v>
      </c>
      <c r="E273" s="145">
        <v>44999731</v>
      </c>
      <c r="F273" s="141">
        <v>759</v>
      </c>
      <c r="G273" s="142">
        <v>1.2500000000000001E-6</v>
      </c>
    </row>
    <row r="274" spans="1:7">
      <c r="A274" s="140" t="s">
        <v>8271</v>
      </c>
      <c r="B274" s="144" t="s">
        <v>3305</v>
      </c>
      <c r="C274" s="141">
        <v>7</v>
      </c>
      <c r="D274" s="145">
        <v>99686577</v>
      </c>
      <c r="E274" s="145">
        <v>99689823</v>
      </c>
      <c r="F274" s="141">
        <v>1</v>
      </c>
      <c r="G274" s="142">
        <v>1.28E-6</v>
      </c>
    </row>
    <row r="275" spans="1:7">
      <c r="A275" s="140" t="s">
        <v>4833</v>
      </c>
      <c r="B275" s="144" t="s">
        <v>2381</v>
      </c>
      <c r="C275" s="141">
        <v>1</v>
      </c>
      <c r="D275" s="145">
        <v>43855553</v>
      </c>
      <c r="E275" s="145">
        <v>43918321</v>
      </c>
      <c r="F275" s="141">
        <v>75</v>
      </c>
      <c r="G275" s="142">
        <v>1.3E-6</v>
      </c>
    </row>
    <row r="276" spans="1:7">
      <c r="A276" s="140" t="s">
        <v>8199</v>
      </c>
      <c r="B276" s="144" t="s">
        <v>8200</v>
      </c>
      <c r="C276" s="141">
        <v>2</v>
      </c>
      <c r="D276" s="145">
        <v>161128662</v>
      </c>
      <c r="E276" s="145">
        <v>161350305</v>
      </c>
      <c r="F276" s="141">
        <v>385</v>
      </c>
      <c r="G276" s="142">
        <v>1.3E-6</v>
      </c>
    </row>
    <row r="277" spans="1:7">
      <c r="A277" s="140" t="s">
        <v>8272</v>
      </c>
      <c r="B277" s="144" t="s">
        <v>8273</v>
      </c>
      <c r="C277" s="141">
        <v>2</v>
      </c>
      <c r="D277" s="145">
        <v>73612886</v>
      </c>
      <c r="E277" s="145">
        <v>73837920</v>
      </c>
      <c r="F277" s="141">
        <v>305</v>
      </c>
      <c r="G277" s="142">
        <v>1.31E-6</v>
      </c>
    </row>
    <row r="278" spans="1:7">
      <c r="A278" s="140" t="s">
        <v>8274</v>
      </c>
      <c r="B278" s="144" t="s">
        <v>8275</v>
      </c>
      <c r="C278" s="141">
        <v>15</v>
      </c>
      <c r="D278" s="145">
        <v>43398423</v>
      </c>
      <c r="E278" s="145">
        <v>43513481</v>
      </c>
      <c r="F278" s="141">
        <v>72</v>
      </c>
      <c r="G278" s="142">
        <v>1.31E-6</v>
      </c>
    </row>
    <row r="279" spans="1:7">
      <c r="A279" s="140" t="s">
        <v>4953</v>
      </c>
      <c r="B279" s="144" t="s">
        <v>2748</v>
      </c>
      <c r="C279" s="141">
        <v>3</v>
      </c>
      <c r="D279" s="145">
        <v>48673902</v>
      </c>
      <c r="E279" s="145">
        <v>48700348</v>
      </c>
      <c r="F279" s="141">
        <v>18</v>
      </c>
      <c r="G279" s="142">
        <v>1.37E-6</v>
      </c>
    </row>
    <row r="280" spans="1:7">
      <c r="A280" s="140" t="s">
        <v>8276</v>
      </c>
      <c r="B280" s="144" t="s">
        <v>8277</v>
      </c>
      <c r="C280" s="141">
        <v>8</v>
      </c>
      <c r="D280" s="145">
        <v>141541264</v>
      </c>
      <c r="E280" s="145">
        <v>141645718</v>
      </c>
      <c r="F280" s="141">
        <v>262</v>
      </c>
      <c r="G280" s="142">
        <v>1.39E-6</v>
      </c>
    </row>
    <row r="281" spans="1:7">
      <c r="A281" s="140" t="s">
        <v>4823</v>
      </c>
      <c r="B281" s="144" t="s">
        <v>2351</v>
      </c>
      <c r="C281" s="141">
        <v>1</v>
      </c>
      <c r="D281" s="145">
        <v>29138654</v>
      </c>
      <c r="E281" s="145">
        <v>29190208</v>
      </c>
      <c r="F281" s="141">
        <v>127</v>
      </c>
      <c r="G281" s="142">
        <v>1.4100000000000001E-6</v>
      </c>
    </row>
    <row r="282" spans="1:7">
      <c r="A282" s="140" t="s">
        <v>8278</v>
      </c>
      <c r="B282" s="144" t="s">
        <v>2841</v>
      </c>
      <c r="C282" s="141">
        <v>3</v>
      </c>
      <c r="D282" s="145">
        <v>123687368</v>
      </c>
      <c r="E282" s="145">
        <v>123711025</v>
      </c>
      <c r="F282" s="141">
        <v>18</v>
      </c>
      <c r="G282" s="142">
        <v>1.4100000000000001E-6</v>
      </c>
    </row>
    <row r="283" spans="1:7">
      <c r="A283" s="140" t="s">
        <v>5513</v>
      </c>
      <c r="B283" s="144" t="s">
        <v>4260</v>
      </c>
      <c r="C283" s="141">
        <v>16</v>
      </c>
      <c r="D283" s="145">
        <v>71879894</v>
      </c>
      <c r="E283" s="145">
        <v>71919171</v>
      </c>
      <c r="F283" s="141">
        <v>56</v>
      </c>
      <c r="G283" s="142">
        <v>1.4500000000000001E-6</v>
      </c>
    </row>
    <row r="284" spans="1:7">
      <c r="A284" s="140" t="s">
        <v>7648</v>
      </c>
      <c r="B284" s="144" t="s">
        <v>7649</v>
      </c>
      <c r="C284" s="141">
        <v>7</v>
      </c>
      <c r="D284" s="145">
        <v>136912088</v>
      </c>
      <c r="E284" s="145">
        <v>137028611</v>
      </c>
      <c r="F284" s="141">
        <v>246</v>
      </c>
      <c r="G284" s="142">
        <v>1.4699999999999999E-6</v>
      </c>
    </row>
    <row r="285" spans="1:7">
      <c r="A285" s="140" t="s">
        <v>8116</v>
      </c>
      <c r="B285" s="144" t="s">
        <v>8117</v>
      </c>
      <c r="C285" s="141">
        <v>10</v>
      </c>
      <c r="D285" s="145">
        <v>32297938</v>
      </c>
      <c r="E285" s="145">
        <v>32345359</v>
      </c>
      <c r="F285" s="141">
        <v>74</v>
      </c>
      <c r="G285" s="142">
        <v>1.48E-6</v>
      </c>
    </row>
    <row r="286" spans="1:7">
      <c r="A286" s="140" t="s">
        <v>8106</v>
      </c>
      <c r="B286" s="144" t="s">
        <v>8107</v>
      </c>
      <c r="C286" s="141">
        <v>1</v>
      </c>
      <c r="D286" s="145">
        <v>112223252</v>
      </c>
      <c r="E286" s="145">
        <v>112298446</v>
      </c>
      <c r="F286" s="141">
        <v>182</v>
      </c>
      <c r="G286" s="142">
        <v>1.5200000000000001E-6</v>
      </c>
    </row>
    <row r="287" spans="1:7">
      <c r="A287" s="140" t="s">
        <v>5280</v>
      </c>
      <c r="B287" s="144" t="s">
        <v>3513</v>
      </c>
      <c r="C287" s="141">
        <v>9</v>
      </c>
      <c r="D287" s="145">
        <v>96338689</v>
      </c>
      <c r="E287" s="145">
        <v>96441869</v>
      </c>
      <c r="F287" s="141">
        <v>337</v>
      </c>
      <c r="G287" s="142">
        <v>1.5799999999999999E-6</v>
      </c>
    </row>
    <row r="288" spans="1:7">
      <c r="A288" s="140" t="s">
        <v>8279</v>
      </c>
      <c r="B288" s="144" t="s">
        <v>8280</v>
      </c>
      <c r="C288" s="141">
        <v>15</v>
      </c>
      <c r="D288" s="145">
        <v>43650370</v>
      </c>
      <c r="E288" s="145">
        <v>43663223</v>
      </c>
      <c r="F288" s="141">
        <v>23</v>
      </c>
      <c r="G288" s="142">
        <v>1.6500000000000001E-6</v>
      </c>
    </row>
    <row r="289" spans="1:7">
      <c r="A289" s="140" t="s">
        <v>4908</v>
      </c>
      <c r="B289" s="144" t="s">
        <v>2593</v>
      </c>
      <c r="C289" s="141">
        <v>2</v>
      </c>
      <c r="D289" s="145">
        <v>173940163</v>
      </c>
      <c r="E289" s="145">
        <v>174132738</v>
      </c>
      <c r="F289" s="141">
        <v>516</v>
      </c>
      <c r="G289" s="142">
        <v>1.6899999999999999E-6</v>
      </c>
    </row>
    <row r="290" spans="1:7">
      <c r="A290" s="140" t="s">
        <v>7943</v>
      </c>
      <c r="B290" s="144" t="s">
        <v>7944</v>
      </c>
      <c r="C290" s="141">
        <v>21</v>
      </c>
      <c r="D290" s="145">
        <v>35014706</v>
      </c>
      <c r="E290" s="145">
        <v>35272165</v>
      </c>
      <c r="F290" s="141">
        <v>352</v>
      </c>
      <c r="G290" s="142">
        <v>1.7099999999999999E-6</v>
      </c>
    </row>
    <row r="291" spans="1:7">
      <c r="A291" s="140" t="s">
        <v>5125</v>
      </c>
      <c r="B291" s="144" t="s">
        <v>5126</v>
      </c>
      <c r="C291" s="141">
        <v>5</v>
      </c>
      <c r="D291" s="145">
        <v>140868808</v>
      </c>
      <c r="E291" s="145">
        <v>140892546</v>
      </c>
      <c r="F291" s="141">
        <v>41</v>
      </c>
      <c r="G291" s="142">
        <v>1.72E-6</v>
      </c>
    </row>
    <row r="292" spans="1:7">
      <c r="A292" s="140" t="s">
        <v>8195</v>
      </c>
      <c r="B292" s="144" t="s">
        <v>8196</v>
      </c>
      <c r="C292" s="141">
        <v>6</v>
      </c>
      <c r="D292" s="145">
        <v>3269196</v>
      </c>
      <c r="E292" s="145">
        <v>3457256</v>
      </c>
      <c r="F292" s="141">
        <v>561</v>
      </c>
      <c r="G292" s="142">
        <v>1.7600000000000001E-6</v>
      </c>
    </row>
    <row r="293" spans="1:7">
      <c r="A293" s="140" t="s">
        <v>5356</v>
      </c>
      <c r="B293" s="144" t="s">
        <v>5357</v>
      </c>
      <c r="C293" s="141">
        <v>11</v>
      </c>
      <c r="D293" s="145">
        <v>115039938</v>
      </c>
      <c r="E293" s="145">
        <v>115375675</v>
      </c>
      <c r="F293" s="141">
        <v>456</v>
      </c>
      <c r="G293" s="142">
        <v>1.7799999999999999E-6</v>
      </c>
    </row>
    <row r="294" spans="1:7">
      <c r="A294" s="140" t="s">
        <v>8281</v>
      </c>
      <c r="B294" s="144" t="s">
        <v>8282</v>
      </c>
      <c r="C294" s="141">
        <v>15</v>
      </c>
      <c r="D294" s="145">
        <v>43803156</v>
      </c>
      <c r="E294" s="145">
        <v>43823818</v>
      </c>
      <c r="F294" s="141">
        <v>13</v>
      </c>
      <c r="G294" s="142">
        <v>1.7799999999999999E-6</v>
      </c>
    </row>
    <row r="295" spans="1:7">
      <c r="A295" s="140" t="s">
        <v>5180</v>
      </c>
      <c r="B295" s="144" t="s">
        <v>5181</v>
      </c>
      <c r="C295" s="141">
        <v>6</v>
      </c>
      <c r="D295" s="145">
        <v>33282183</v>
      </c>
      <c r="E295" s="145">
        <v>33285719</v>
      </c>
      <c r="F295" s="141">
        <v>3</v>
      </c>
      <c r="G295" s="142">
        <v>1.86E-6</v>
      </c>
    </row>
    <row r="296" spans="1:7">
      <c r="A296" s="140" t="s">
        <v>5045</v>
      </c>
      <c r="B296" s="144" t="s">
        <v>2885</v>
      </c>
      <c r="C296" s="141">
        <v>4</v>
      </c>
      <c r="D296" s="145">
        <v>3294755</v>
      </c>
      <c r="E296" s="145">
        <v>3441640</v>
      </c>
      <c r="F296" s="141">
        <v>269</v>
      </c>
      <c r="G296" s="142">
        <v>1.88E-6</v>
      </c>
    </row>
    <row r="297" spans="1:7">
      <c r="A297" s="140" t="s">
        <v>7738</v>
      </c>
      <c r="B297" s="144" t="s">
        <v>4322</v>
      </c>
      <c r="C297" s="141">
        <v>17</v>
      </c>
      <c r="D297" s="145">
        <v>37560538</v>
      </c>
      <c r="E297" s="145">
        <v>37607539</v>
      </c>
      <c r="F297" s="141">
        <v>61</v>
      </c>
      <c r="G297" s="142">
        <v>1.9099999999999999E-6</v>
      </c>
    </row>
    <row r="298" spans="1:7">
      <c r="A298" s="140" t="s">
        <v>7605</v>
      </c>
      <c r="B298" s="144" t="s">
        <v>7606</v>
      </c>
      <c r="C298" s="141">
        <v>8</v>
      </c>
      <c r="D298" s="145">
        <v>145698795</v>
      </c>
      <c r="E298" s="145">
        <v>145701718</v>
      </c>
      <c r="F298" s="141">
        <v>2</v>
      </c>
      <c r="G298" s="142">
        <v>1.9400000000000001E-6</v>
      </c>
    </row>
    <row r="299" spans="1:7">
      <c r="A299" s="140" t="s">
        <v>8283</v>
      </c>
      <c r="B299" s="144" t="s">
        <v>8284</v>
      </c>
      <c r="C299" s="141">
        <v>1</v>
      </c>
      <c r="D299" s="145">
        <v>20825943</v>
      </c>
      <c r="E299" s="145">
        <v>20834654</v>
      </c>
      <c r="F299" s="141">
        <v>16</v>
      </c>
      <c r="G299" s="142">
        <v>1.9400000000000001E-6</v>
      </c>
    </row>
    <row r="300" spans="1:7">
      <c r="A300" s="140" t="s">
        <v>7999</v>
      </c>
      <c r="B300" s="144" t="s">
        <v>8000</v>
      </c>
      <c r="C300" s="141">
        <v>1</v>
      </c>
      <c r="D300" s="145">
        <v>235530675</v>
      </c>
      <c r="E300" s="145">
        <v>235612283</v>
      </c>
      <c r="F300" s="141">
        <v>175</v>
      </c>
      <c r="G300" s="142">
        <v>2.0999999999999998E-6</v>
      </c>
    </row>
    <row r="301" spans="1:7">
      <c r="A301" s="140" t="s">
        <v>8285</v>
      </c>
      <c r="B301" s="144" t="s">
        <v>3935</v>
      </c>
      <c r="C301" s="141">
        <v>12</v>
      </c>
      <c r="D301" s="145">
        <v>122957417</v>
      </c>
      <c r="E301" s="145">
        <v>122985518</v>
      </c>
      <c r="F301" s="141">
        <v>30</v>
      </c>
      <c r="G301" s="142">
        <v>2.1100000000000001E-6</v>
      </c>
    </row>
    <row r="302" spans="1:7">
      <c r="A302" s="140" t="s">
        <v>8286</v>
      </c>
      <c r="B302" s="144" t="s">
        <v>4700</v>
      </c>
      <c r="C302" s="141">
        <v>20</v>
      </c>
      <c r="D302" s="145">
        <v>34220262</v>
      </c>
      <c r="E302" s="145">
        <v>34262466</v>
      </c>
      <c r="F302" s="141">
        <v>74</v>
      </c>
      <c r="G302" s="142">
        <v>2.21E-6</v>
      </c>
    </row>
    <row r="303" spans="1:7">
      <c r="A303" s="140" t="s">
        <v>7462</v>
      </c>
      <c r="B303" s="144" t="s">
        <v>7463</v>
      </c>
      <c r="C303" s="141">
        <v>14</v>
      </c>
      <c r="D303" s="145">
        <v>26912299</v>
      </c>
      <c r="E303" s="145">
        <v>27066960</v>
      </c>
      <c r="F303" s="141">
        <v>186</v>
      </c>
      <c r="G303" s="142">
        <v>2.2199999999999999E-6</v>
      </c>
    </row>
    <row r="304" spans="1:7">
      <c r="A304" s="140" t="s">
        <v>5022</v>
      </c>
      <c r="B304" s="144" t="s">
        <v>2810</v>
      </c>
      <c r="C304" s="141">
        <v>3</v>
      </c>
      <c r="D304" s="145">
        <v>50400233</v>
      </c>
      <c r="E304" s="145">
        <v>50541675</v>
      </c>
      <c r="F304" s="141">
        <v>206</v>
      </c>
      <c r="G304" s="142">
        <v>2.2400000000000002E-6</v>
      </c>
    </row>
    <row r="305" spans="1:7">
      <c r="A305" s="140" t="s">
        <v>7496</v>
      </c>
      <c r="B305" s="144" t="s">
        <v>7497</v>
      </c>
      <c r="C305" s="141">
        <v>11</v>
      </c>
      <c r="D305" s="145">
        <v>72396114</v>
      </c>
      <c r="E305" s="145">
        <v>72504644</v>
      </c>
      <c r="F305" s="141">
        <v>217</v>
      </c>
      <c r="G305" s="142">
        <v>2.2800000000000002E-6</v>
      </c>
    </row>
    <row r="306" spans="1:7">
      <c r="A306" s="140" t="s">
        <v>7801</v>
      </c>
      <c r="B306" s="144" t="s">
        <v>7802</v>
      </c>
      <c r="C306" s="141">
        <v>8</v>
      </c>
      <c r="D306" s="145">
        <v>110253148</v>
      </c>
      <c r="E306" s="145">
        <v>110346614</v>
      </c>
      <c r="F306" s="141">
        <v>178</v>
      </c>
      <c r="G306" s="142">
        <v>2.3099999999999999E-6</v>
      </c>
    </row>
    <row r="307" spans="1:7">
      <c r="A307" s="140" t="s">
        <v>8287</v>
      </c>
      <c r="B307" s="144" t="s">
        <v>8288</v>
      </c>
      <c r="C307" s="141">
        <v>6</v>
      </c>
      <c r="D307" s="145">
        <v>153325594</v>
      </c>
      <c r="E307" s="145">
        <v>153452384</v>
      </c>
      <c r="F307" s="141">
        <v>319</v>
      </c>
      <c r="G307" s="142">
        <v>2.3499999999999999E-6</v>
      </c>
    </row>
    <row r="308" spans="1:7">
      <c r="A308" s="140" t="s">
        <v>5116</v>
      </c>
      <c r="B308" s="144" t="s">
        <v>5117</v>
      </c>
      <c r="C308" s="141">
        <v>5</v>
      </c>
      <c r="D308" s="145">
        <v>137688285</v>
      </c>
      <c r="E308" s="145">
        <v>137772717</v>
      </c>
      <c r="F308" s="141">
        <v>157</v>
      </c>
      <c r="G308" s="142">
        <v>2.4099999999999998E-6</v>
      </c>
    </row>
    <row r="309" spans="1:7">
      <c r="A309" s="140" t="s">
        <v>5122</v>
      </c>
      <c r="B309" s="144" t="s">
        <v>5123</v>
      </c>
      <c r="C309" s="141">
        <v>5</v>
      </c>
      <c r="D309" s="145">
        <v>140864741</v>
      </c>
      <c r="E309" s="145">
        <v>140892546</v>
      </c>
      <c r="F309" s="141">
        <v>46</v>
      </c>
      <c r="G309" s="142">
        <v>2.4200000000000001E-6</v>
      </c>
    </row>
    <row r="310" spans="1:7">
      <c r="A310" s="140" t="s">
        <v>7779</v>
      </c>
      <c r="B310" s="144" t="s">
        <v>7780</v>
      </c>
      <c r="C310" s="141">
        <v>18</v>
      </c>
      <c r="D310" s="145">
        <v>44746293</v>
      </c>
      <c r="E310" s="145">
        <v>44775554</v>
      </c>
      <c r="F310" s="141">
        <v>49</v>
      </c>
      <c r="G310" s="142">
        <v>2.4399999999999999E-6</v>
      </c>
    </row>
    <row r="311" spans="1:7">
      <c r="A311" s="140" t="s">
        <v>5515</v>
      </c>
      <c r="B311" s="144" t="s">
        <v>4261</v>
      </c>
      <c r="C311" s="141">
        <v>16</v>
      </c>
      <c r="D311" s="145">
        <v>71879899</v>
      </c>
      <c r="E311" s="145">
        <v>71962913</v>
      </c>
      <c r="F311" s="141">
        <v>123</v>
      </c>
      <c r="G311" s="142">
        <v>2.4499999999999998E-6</v>
      </c>
    </row>
    <row r="312" spans="1:7">
      <c r="A312" s="140" t="s">
        <v>5611</v>
      </c>
      <c r="B312" s="144" t="s">
        <v>4724</v>
      </c>
      <c r="C312" s="141">
        <v>20</v>
      </c>
      <c r="D312" s="145">
        <v>43595115</v>
      </c>
      <c r="E312" s="145">
        <v>43708600</v>
      </c>
      <c r="F312" s="141">
        <v>156</v>
      </c>
      <c r="G312" s="142">
        <v>2.4600000000000002E-6</v>
      </c>
    </row>
    <row r="313" spans="1:7">
      <c r="A313" s="140" t="s">
        <v>8289</v>
      </c>
      <c r="B313" s="144" t="s">
        <v>4701</v>
      </c>
      <c r="C313" s="141">
        <v>20</v>
      </c>
      <c r="D313" s="145">
        <v>34236847</v>
      </c>
      <c r="E313" s="145">
        <v>34252878</v>
      </c>
      <c r="F313" s="141">
        <v>32</v>
      </c>
      <c r="G313" s="142">
        <v>2.4700000000000001E-6</v>
      </c>
    </row>
    <row r="314" spans="1:7">
      <c r="A314" s="139" t="s">
        <v>8290</v>
      </c>
      <c r="B314" s="153" t="s">
        <v>8291</v>
      </c>
      <c r="C314" s="150">
        <v>11</v>
      </c>
      <c r="D314" s="154">
        <v>57412560</v>
      </c>
      <c r="E314" s="154">
        <v>57417417</v>
      </c>
      <c r="F314" s="150">
        <v>2</v>
      </c>
      <c r="G314" s="151">
        <v>2.61E-6</v>
      </c>
    </row>
    <row r="315" spans="1:7">
      <c r="A315" s="85"/>
      <c r="B315" s="85"/>
      <c r="C315" s="85"/>
      <c r="D315" s="85"/>
      <c r="E315" s="85"/>
      <c r="F315" s="85"/>
      <c r="G315" s="85"/>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E0BFE-5A89-43F8-B3EB-E3DA5AECFCAD}">
  <dimension ref="A1:H32"/>
  <sheetViews>
    <sheetView workbookViewId="0">
      <selection activeCell="A7" sqref="A7"/>
    </sheetView>
  </sheetViews>
  <sheetFormatPr defaultRowHeight="15"/>
  <cols>
    <col min="1" max="1" width="92.140625" customWidth="1"/>
    <col min="2" max="2" width="9.140625" style="96"/>
    <col min="3" max="3" width="12.5703125" style="96" customWidth="1"/>
    <col min="4" max="4" width="10.85546875" style="96" customWidth="1"/>
    <col min="5" max="5" width="12.5703125" style="96" customWidth="1"/>
    <col min="6" max="6" width="46" customWidth="1"/>
    <col min="7" max="7" width="129.5703125" customWidth="1"/>
  </cols>
  <sheetData>
    <row r="1" spans="1:8" ht="17.25" customHeight="1">
      <c r="A1" s="135" t="s">
        <v>8568</v>
      </c>
      <c r="B1" s="138"/>
      <c r="C1" s="138"/>
      <c r="D1" s="138"/>
      <c r="E1" s="138"/>
      <c r="F1" s="139"/>
      <c r="G1" s="139"/>
      <c r="H1" s="131"/>
    </row>
    <row r="2" spans="1:8" s="81" customFormat="1" ht="27" customHeight="1">
      <c r="A2" s="134" t="s">
        <v>8292</v>
      </c>
      <c r="B2" s="133" t="s">
        <v>8293</v>
      </c>
      <c r="C2" s="133" t="s">
        <v>8294</v>
      </c>
      <c r="D2" s="133" t="s">
        <v>7162</v>
      </c>
      <c r="E2" s="133" t="s">
        <v>8295</v>
      </c>
      <c r="F2" s="132" t="s">
        <v>8296</v>
      </c>
      <c r="G2" s="132" t="s">
        <v>8297</v>
      </c>
      <c r="H2" s="131"/>
    </row>
    <row r="3" spans="1:8">
      <c r="A3" s="140" t="s">
        <v>8298</v>
      </c>
      <c r="B3" s="141">
        <v>1389</v>
      </c>
      <c r="C3" s="141">
        <v>61</v>
      </c>
      <c r="D3" s="142">
        <v>5.8900000000000003E-10</v>
      </c>
      <c r="E3" s="142">
        <v>2.34E-6</v>
      </c>
      <c r="F3" s="140" t="s">
        <v>8299</v>
      </c>
      <c r="G3" s="140" t="s">
        <v>8300</v>
      </c>
      <c r="H3" s="131"/>
    </row>
    <row r="4" spans="1:8">
      <c r="A4" s="140" t="s">
        <v>8301</v>
      </c>
      <c r="B4" s="141">
        <v>1605</v>
      </c>
      <c r="C4" s="141">
        <v>67</v>
      </c>
      <c r="D4" s="142">
        <v>6.0499999999999998E-10</v>
      </c>
      <c r="E4" s="142">
        <v>2.34E-6</v>
      </c>
      <c r="F4" s="140" t="s">
        <v>8302</v>
      </c>
      <c r="G4" s="140" t="s">
        <v>8303</v>
      </c>
      <c r="H4" s="131"/>
    </row>
    <row r="5" spans="1:8">
      <c r="A5" s="140" t="s">
        <v>8304</v>
      </c>
      <c r="B5" s="141">
        <v>448</v>
      </c>
      <c r="C5" s="141">
        <v>30</v>
      </c>
      <c r="D5" s="142">
        <v>2.5500000000000001E-9</v>
      </c>
      <c r="E5" s="142">
        <v>6.4099999999999996E-6</v>
      </c>
      <c r="F5" s="140" t="s">
        <v>8305</v>
      </c>
      <c r="G5" s="140" t="s">
        <v>8306</v>
      </c>
      <c r="H5" s="131"/>
    </row>
    <row r="6" spans="1:8">
      <c r="A6" s="140" t="s">
        <v>8307</v>
      </c>
      <c r="B6" s="141">
        <v>1068</v>
      </c>
      <c r="C6" s="141">
        <v>50</v>
      </c>
      <c r="D6" s="142">
        <v>3.3099999999999999E-9</v>
      </c>
      <c r="E6" s="142">
        <v>6.4099999999999996E-6</v>
      </c>
      <c r="F6" s="140" t="s">
        <v>8308</v>
      </c>
      <c r="G6" s="140" t="s">
        <v>8309</v>
      </c>
      <c r="H6" s="131"/>
    </row>
    <row r="7" spans="1:8">
      <c r="A7" s="140" t="s">
        <v>8310</v>
      </c>
      <c r="B7" s="141">
        <v>662</v>
      </c>
      <c r="C7" s="141">
        <v>36</v>
      </c>
      <c r="D7" s="142">
        <v>1.5799999999999999E-8</v>
      </c>
      <c r="E7" s="142">
        <v>2.4600000000000002E-5</v>
      </c>
      <c r="F7" s="140" t="s">
        <v>8311</v>
      </c>
      <c r="G7" s="140" t="s">
        <v>8312</v>
      </c>
      <c r="H7" s="131"/>
    </row>
    <row r="8" spans="1:8">
      <c r="A8" s="140" t="s">
        <v>8313</v>
      </c>
      <c r="B8" s="141">
        <v>437</v>
      </c>
      <c r="C8" s="141">
        <v>27</v>
      </c>
      <c r="D8" s="142">
        <v>8.6599999999999995E-8</v>
      </c>
      <c r="E8" s="142">
        <v>9.7999999999999997E-5</v>
      </c>
      <c r="F8" s="140" t="s">
        <v>8314</v>
      </c>
      <c r="G8" s="140" t="s">
        <v>8315</v>
      </c>
      <c r="H8" s="131"/>
    </row>
    <row r="9" spans="1:8">
      <c r="A9" s="140" t="s">
        <v>8316</v>
      </c>
      <c r="B9" s="141">
        <v>709</v>
      </c>
      <c r="C9" s="141">
        <v>36</v>
      </c>
      <c r="D9" s="142">
        <v>8.9099999999999997E-8</v>
      </c>
      <c r="E9" s="142">
        <v>9.7999999999999997E-5</v>
      </c>
      <c r="F9" s="140" t="s">
        <v>8317</v>
      </c>
      <c r="G9" s="140" t="s">
        <v>8318</v>
      </c>
      <c r="H9" s="131"/>
    </row>
    <row r="10" spans="1:8">
      <c r="A10" s="140" t="s">
        <v>8319</v>
      </c>
      <c r="B10" s="141">
        <v>1519</v>
      </c>
      <c r="C10" s="141">
        <v>59</v>
      </c>
      <c r="D10" s="142">
        <v>1.01E-7</v>
      </c>
      <c r="E10" s="142">
        <v>9.7999999999999997E-5</v>
      </c>
      <c r="F10" s="140" t="s">
        <v>8320</v>
      </c>
      <c r="G10" s="140" t="s">
        <v>8321</v>
      </c>
      <c r="H10" s="131"/>
    </row>
    <row r="11" spans="1:8">
      <c r="A11" s="140" t="s">
        <v>8322</v>
      </c>
      <c r="B11" s="141">
        <v>611</v>
      </c>
      <c r="C11" s="141">
        <v>32</v>
      </c>
      <c r="D11" s="142">
        <v>2.4299999999999999E-7</v>
      </c>
      <c r="E11" s="142">
        <v>2.0900000000000001E-4</v>
      </c>
      <c r="F11" s="140" t="s">
        <v>8323</v>
      </c>
      <c r="G11" s="140" t="s">
        <v>8324</v>
      </c>
      <c r="H11" s="131"/>
    </row>
    <row r="12" spans="1:8">
      <c r="A12" s="140" t="s">
        <v>8325</v>
      </c>
      <c r="B12" s="141">
        <v>905</v>
      </c>
      <c r="C12" s="141">
        <v>40</v>
      </c>
      <c r="D12" s="142">
        <v>6.37E-7</v>
      </c>
      <c r="E12" s="142">
        <v>4.7600000000000002E-4</v>
      </c>
      <c r="F12" s="140" t="s">
        <v>8326</v>
      </c>
      <c r="G12" s="140" t="s">
        <v>8327</v>
      </c>
      <c r="H12" s="131"/>
    </row>
    <row r="13" spans="1:8">
      <c r="A13" s="140" t="s">
        <v>8328</v>
      </c>
      <c r="B13" s="141">
        <v>640</v>
      </c>
      <c r="C13" s="141">
        <v>32</v>
      </c>
      <c r="D13" s="142">
        <v>6.7599999999999997E-7</v>
      </c>
      <c r="E13" s="142">
        <v>4.7600000000000002E-4</v>
      </c>
      <c r="F13" s="140" t="s">
        <v>8329</v>
      </c>
      <c r="G13" s="140" t="s">
        <v>8330</v>
      </c>
      <c r="H13" s="131"/>
    </row>
    <row r="14" spans="1:8">
      <c r="A14" s="140" t="s">
        <v>8331</v>
      </c>
      <c r="B14" s="141">
        <v>266</v>
      </c>
      <c r="C14" s="141">
        <v>19</v>
      </c>
      <c r="D14" s="142">
        <v>8.7400000000000002E-7</v>
      </c>
      <c r="E14" s="141">
        <v>1E-3</v>
      </c>
      <c r="F14" s="140" t="s">
        <v>8332</v>
      </c>
      <c r="G14" s="140" t="s">
        <v>8333</v>
      </c>
      <c r="H14" s="131"/>
    </row>
    <row r="15" spans="1:8">
      <c r="A15" s="140" t="s">
        <v>8334</v>
      </c>
      <c r="B15" s="141">
        <v>232</v>
      </c>
      <c r="C15" s="141">
        <v>17</v>
      </c>
      <c r="D15" s="142">
        <v>2.3300000000000001E-6</v>
      </c>
      <c r="E15" s="141">
        <v>1E-3</v>
      </c>
      <c r="F15" s="140" t="s">
        <v>8335</v>
      </c>
      <c r="G15" s="140" t="s">
        <v>8336</v>
      </c>
      <c r="H15" s="131"/>
    </row>
    <row r="16" spans="1:8">
      <c r="A16" s="140" t="s">
        <v>8337</v>
      </c>
      <c r="B16" s="141">
        <v>746</v>
      </c>
      <c r="C16" s="141">
        <v>34</v>
      </c>
      <c r="D16" s="142">
        <v>2.3999999999999999E-6</v>
      </c>
      <c r="E16" s="141">
        <v>1E-3</v>
      </c>
      <c r="F16" s="140" t="s">
        <v>8338</v>
      </c>
      <c r="G16" s="140" t="s">
        <v>8339</v>
      </c>
      <c r="H16" s="131"/>
    </row>
    <row r="17" spans="1:8">
      <c r="A17" s="140" t="s">
        <v>8340</v>
      </c>
      <c r="B17" s="141">
        <v>219</v>
      </c>
      <c r="C17" s="141">
        <v>16</v>
      </c>
      <c r="D17" s="142">
        <v>4.8099999999999997E-6</v>
      </c>
      <c r="E17" s="141">
        <v>2E-3</v>
      </c>
      <c r="F17" s="140" t="s">
        <v>8341</v>
      </c>
      <c r="G17" s="140" t="s">
        <v>8342</v>
      </c>
      <c r="H17" s="131"/>
    </row>
    <row r="18" spans="1:8">
      <c r="A18" s="140" t="s">
        <v>8343</v>
      </c>
      <c r="B18" s="141">
        <v>615</v>
      </c>
      <c r="C18" s="141">
        <v>29</v>
      </c>
      <c r="D18" s="142">
        <v>7.17E-6</v>
      </c>
      <c r="E18" s="141">
        <v>3.0000000000000001E-3</v>
      </c>
      <c r="F18" s="140" t="s">
        <v>8344</v>
      </c>
      <c r="G18" s="140" t="s">
        <v>8345</v>
      </c>
      <c r="H18" s="131"/>
    </row>
    <row r="19" spans="1:8">
      <c r="A19" s="140" t="s">
        <v>8346</v>
      </c>
      <c r="B19" s="141">
        <v>228</v>
      </c>
      <c r="C19" s="141">
        <v>16</v>
      </c>
      <c r="D19" s="142">
        <v>8.0299999999999994E-6</v>
      </c>
      <c r="E19" s="141">
        <v>4.0000000000000001E-3</v>
      </c>
      <c r="F19" s="140" t="s">
        <v>8347</v>
      </c>
      <c r="G19" s="140" t="s">
        <v>8348</v>
      </c>
      <c r="H19" s="131"/>
    </row>
    <row r="20" spans="1:8">
      <c r="A20" s="140" t="s">
        <v>8349</v>
      </c>
      <c r="B20" s="141">
        <v>173</v>
      </c>
      <c r="C20" s="141">
        <v>13</v>
      </c>
      <c r="D20" s="142">
        <v>2.7699999999999999E-5</v>
      </c>
      <c r="E20" s="141">
        <v>1.2E-2</v>
      </c>
      <c r="F20" s="140" t="s">
        <v>8350</v>
      </c>
      <c r="G20" s="140" t="s">
        <v>8351</v>
      </c>
      <c r="H20" s="131"/>
    </row>
    <row r="21" spans="1:8">
      <c r="A21" s="140" t="s">
        <v>8352</v>
      </c>
      <c r="B21" s="141">
        <v>466</v>
      </c>
      <c r="C21" s="141">
        <v>23</v>
      </c>
      <c r="D21" s="142">
        <v>3.2100000000000001E-5</v>
      </c>
      <c r="E21" s="141">
        <v>1.2999999999999999E-2</v>
      </c>
      <c r="F21" s="140" t="s">
        <v>8353</v>
      </c>
      <c r="G21" s="140" t="s">
        <v>8354</v>
      </c>
      <c r="H21" s="131"/>
    </row>
    <row r="22" spans="1:8">
      <c r="A22" s="140" t="s">
        <v>8355</v>
      </c>
      <c r="B22" s="141">
        <v>228</v>
      </c>
      <c r="C22" s="141">
        <v>15</v>
      </c>
      <c r="D22" s="142">
        <v>3.2799999999999998E-5</v>
      </c>
      <c r="E22" s="141">
        <v>1.2999999999999999E-2</v>
      </c>
      <c r="F22" s="140" t="s">
        <v>8356</v>
      </c>
      <c r="G22" s="140" t="s">
        <v>8357</v>
      </c>
      <c r="H22" s="131"/>
    </row>
    <row r="23" spans="1:8">
      <c r="A23" s="140" t="s">
        <v>8358</v>
      </c>
      <c r="B23" s="141">
        <v>1035</v>
      </c>
      <c r="C23" s="141">
        <v>39</v>
      </c>
      <c r="D23" s="142">
        <v>3.6699999999999998E-5</v>
      </c>
      <c r="E23" s="141">
        <v>1.4E-2</v>
      </c>
      <c r="F23" s="140" t="s">
        <v>8359</v>
      </c>
      <c r="G23" s="140" t="s">
        <v>8360</v>
      </c>
      <c r="H23" s="131"/>
    </row>
    <row r="24" spans="1:8">
      <c r="A24" s="140" t="s">
        <v>8361</v>
      </c>
      <c r="B24" s="141">
        <v>159</v>
      </c>
      <c r="C24" s="141">
        <v>12</v>
      </c>
      <c r="D24" s="142">
        <v>5.3900000000000002E-5</v>
      </c>
      <c r="E24" s="141">
        <v>1.9E-2</v>
      </c>
      <c r="F24" s="140" t="s">
        <v>8362</v>
      </c>
      <c r="G24" s="140" t="s">
        <v>8363</v>
      </c>
      <c r="H24" s="131"/>
    </row>
    <row r="25" spans="1:8">
      <c r="A25" s="140" t="s">
        <v>8364</v>
      </c>
      <c r="B25" s="141">
        <v>878</v>
      </c>
      <c r="C25" s="141">
        <v>34</v>
      </c>
      <c r="D25" s="142">
        <v>7.0099999999999996E-5</v>
      </c>
      <c r="E25" s="141">
        <v>2.4E-2</v>
      </c>
      <c r="F25" s="140" t="s">
        <v>8365</v>
      </c>
      <c r="G25" s="140" t="s">
        <v>8366</v>
      </c>
      <c r="H25" s="131"/>
    </row>
    <row r="26" spans="1:8">
      <c r="A26" s="140" t="s">
        <v>8367</v>
      </c>
      <c r="B26" s="141">
        <v>58</v>
      </c>
      <c r="C26" s="141">
        <v>7</v>
      </c>
      <c r="D26" s="142">
        <v>1.1E-4</v>
      </c>
      <c r="E26" s="141">
        <v>3.5999999999999997E-2</v>
      </c>
      <c r="F26" s="140" t="s">
        <v>8368</v>
      </c>
      <c r="G26" s="140" t="s">
        <v>8369</v>
      </c>
      <c r="H26" s="131"/>
    </row>
    <row r="27" spans="1:8">
      <c r="A27" s="140" t="s">
        <v>8370</v>
      </c>
      <c r="B27" s="141">
        <v>15</v>
      </c>
      <c r="C27" s="141">
        <v>4</v>
      </c>
      <c r="D27" s="142">
        <v>1.4799999999999999E-4</v>
      </c>
      <c r="E27" s="141">
        <v>4.5999999999999999E-2</v>
      </c>
      <c r="F27" s="140" t="s">
        <v>8371</v>
      </c>
      <c r="G27" s="140" t="s">
        <v>8372</v>
      </c>
      <c r="H27" s="131"/>
    </row>
    <row r="28" spans="1:8">
      <c r="A28" s="140" t="s">
        <v>8373</v>
      </c>
      <c r="B28" s="141">
        <v>152</v>
      </c>
      <c r="C28" s="141">
        <v>11</v>
      </c>
      <c r="D28" s="142">
        <v>1.5899999999999999E-4</v>
      </c>
      <c r="E28" s="141">
        <v>4.7E-2</v>
      </c>
      <c r="F28" s="140" t="s">
        <v>8374</v>
      </c>
      <c r="G28" s="140" t="s">
        <v>8375</v>
      </c>
      <c r="H28" s="131"/>
    </row>
    <row r="29" spans="1:8">
      <c r="A29" s="139" t="s">
        <v>8376</v>
      </c>
      <c r="B29" s="150">
        <v>263</v>
      </c>
      <c r="C29" s="150">
        <v>15</v>
      </c>
      <c r="D29" s="151">
        <v>1.64E-4</v>
      </c>
      <c r="E29" s="150">
        <v>4.7E-2</v>
      </c>
      <c r="F29" s="139" t="s">
        <v>8377</v>
      </c>
      <c r="G29" s="139" t="s">
        <v>8378</v>
      </c>
      <c r="H29" s="131"/>
    </row>
    <row r="30" spans="1:8">
      <c r="A30" s="85"/>
      <c r="F30" s="85"/>
      <c r="G30" s="85"/>
      <c r="H30" s="85"/>
    </row>
    <row r="32" spans="1:8" ht="60">
      <c r="A32" s="137" t="s">
        <v>8379</v>
      </c>
      <c r="F32" s="85"/>
      <c r="G32" s="85"/>
      <c r="H32" s="85"/>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FDE61-20CA-4AEB-A248-2515DADB2240}">
  <dimension ref="A1:G52"/>
  <sheetViews>
    <sheetView workbookViewId="0">
      <selection activeCell="A2" sqref="A2"/>
    </sheetView>
  </sheetViews>
  <sheetFormatPr defaultRowHeight="15"/>
  <cols>
    <col min="1" max="1" width="94.5703125" customWidth="1"/>
    <col min="2" max="2" width="9.85546875" style="96" customWidth="1"/>
    <col min="3" max="3" width="10.28515625" style="96" customWidth="1"/>
    <col min="4" max="5" width="10.140625" style="96" bestFit="1" customWidth="1"/>
    <col min="6" max="6" width="39.5703125" customWidth="1"/>
    <col min="7" max="7" width="131" customWidth="1"/>
  </cols>
  <sheetData>
    <row r="1" spans="1:7" ht="17.25">
      <c r="A1" s="135" t="s">
        <v>8569</v>
      </c>
      <c r="B1" s="138"/>
      <c r="C1" s="138"/>
      <c r="D1" s="138"/>
      <c r="E1" s="138"/>
      <c r="F1" s="139"/>
      <c r="G1" s="139"/>
    </row>
    <row r="2" spans="1:7" s="155" customFormat="1" ht="29.25" customHeight="1">
      <c r="A2" s="134" t="s">
        <v>8292</v>
      </c>
      <c r="B2" s="133" t="s">
        <v>8293</v>
      </c>
      <c r="C2" s="133" t="s">
        <v>8294</v>
      </c>
      <c r="D2" s="133" t="s">
        <v>7162</v>
      </c>
      <c r="E2" s="133" t="s">
        <v>8295</v>
      </c>
      <c r="F2" s="132" t="s">
        <v>8296</v>
      </c>
      <c r="G2" s="132" t="s">
        <v>8297</v>
      </c>
    </row>
    <row r="3" spans="1:7">
      <c r="A3" s="140" t="s">
        <v>8298</v>
      </c>
      <c r="B3" s="141">
        <v>1389</v>
      </c>
      <c r="C3" s="141">
        <v>108</v>
      </c>
      <c r="D3" s="142">
        <v>2.1300000000000001E-14</v>
      </c>
      <c r="E3" s="142">
        <v>9.1799999999999996E-11</v>
      </c>
      <c r="F3" s="140" t="s">
        <v>8380</v>
      </c>
      <c r="G3" s="140" t="s">
        <v>8300</v>
      </c>
    </row>
    <row r="4" spans="1:7">
      <c r="A4" s="140" t="s">
        <v>8301</v>
      </c>
      <c r="B4" s="141">
        <v>1605</v>
      </c>
      <c r="C4" s="141">
        <v>119</v>
      </c>
      <c r="D4" s="142">
        <v>2.3699999999999999E-14</v>
      </c>
      <c r="E4" s="142">
        <v>9.1799999999999996E-11</v>
      </c>
      <c r="F4" s="140" t="s">
        <v>8381</v>
      </c>
      <c r="G4" s="140" t="s">
        <v>8303</v>
      </c>
    </row>
    <row r="5" spans="1:7">
      <c r="A5" s="140" t="s">
        <v>8307</v>
      </c>
      <c r="B5" s="141">
        <v>1068</v>
      </c>
      <c r="C5" s="141">
        <v>90</v>
      </c>
      <c r="D5" s="142">
        <v>4.5600000000000003E-14</v>
      </c>
      <c r="E5" s="142">
        <v>1.1800000000000001E-10</v>
      </c>
      <c r="F5" s="140" t="s">
        <v>8382</v>
      </c>
      <c r="G5" s="140" t="s">
        <v>8309</v>
      </c>
    </row>
    <row r="6" spans="1:7">
      <c r="A6" s="140" t="s">
        <v>8304</v>
      </c>
      <c r="B6" s="141">
        <v>448</v>
      </c>
      <c r="C6" s="141">
        <v>50</v>
      </c>
      <c r="D6" s="142">
        <v>1.56E-12</v>
      </c>
      <c r="E6" s="142">
        <v>3.0199999999999999E-9</v>
      </c>
      <c r="F6" s="140" t="s">
        <v>8383</v>
      </c>
      <c r="G6" s="140" t="s">
        <v>8306</v>
      </c>
    </row>
    <row r="7" spans="1:7">
      <c r="A7" s="140" t="s">
        <v>8316</v>
      </c>
      <c r="B7" s="141">
        <v>709</v>
      </c>
      <c r="C7" s="141">
        <v>62</v>
      </c>
      <c r="D7" s="142">
        <v>1.27E-10</v>
      </c>
      <c r="E7" s="142">
        <v>1.97E-7</v>
      </c>
      <c r="F7" s="140" t="s">
        <v>8384</v>
      </c>
      <c r="G7" s="140" t="s">
        <v>8318</v>
      </c>
    </row>
    <row r="8" spans="1:7">
      <c r="A8" s="140" t="s">
        <v>8319</v>
      </c>
      <c r="B8" s="141">
        <v>1519</v>
      </c>
      <c r="C8" s="141">
        <v>104</v>
      </c>
      <c r="D8" s="142">
        <v>1.58E-10</v>
      </c>
      <c r="E8" s="142">
        <v>2.04E-7</v>
      </c>
      <c r="F8" s="140" t="s">
        <v>8385</v>
      </c>
      <c r="G8" s="140" t="s">
        <v>8321</v>
      </c>
    </row>
    <row r="9" spans="1:7">
      <c r="A9" s="140" t="s">
        <v>8325</v>
      </c>
      <c r="B9" s="141">
        <v>905</v>
      </c>
      <c r="C9" s="141">
        <v>72</v>
      </c>
      <c r="D9" s="142">
        <v>2.7700000000000003E-10</v>
      </c>
      <c r="E9" s="142">
        <v>3.0699999999999998E-7</v>
      </c>
      <c r="F9" s="140" t="s">
        <v>8386</v>
      </c>
      <c r="G9" s="140" t="s">
        <v>8327</v>
      </c>
    </row>
    <row r="10" spans="1:7">
      <c r="A10" s="140" t="s">
        <v>8328</v>
      </c>
      <c r="B10" s="141">
        <v>640</v>
      </c>
      <c r="C10" s="141">
        <v>56</v>
      </c>
      <c r="D10" s="142">
        <v>1.03E-9</v>
      </c>
      <c r="E10" s="142">
        <v>9.9600000000000008E-7</v>
      </c>
      <c r="F10" s="140" t="s">
        <v>8387</v>
      </c>
      <c r="G10" s="140" t="s">
        <v>8330</v>
      </c>
    </row>
    <row r="11" spans="1:7">
      <c r="A11" s="140" t="s">
        <v>8337</v>
      </c>
      <c r="B11" s="141">
        <v>746</v>
      </c>
      <c r="C11" s="141">
        <v>61</v>
      </c>
      <c r="D11" s="142">
        <v>2.5000000000000001E-9</v>
      </c>
      <c r="E11" s="142">
        <v>2.1600000000000001E-6</v>
      </c>
      <c r="F11" s="140" t="s">
        <v>8388</v>
      </c>
      <c r="G11" s="140" t="s">
        <v>8339</v>
      </c>
    </row>
    <row r="12" spans="1:7">
      <c r="A12" s="140" t="s">
        <v>8310</v>
      </c>
      <c r="B12" s="141">
        <v>662</v>
      </c>
      <c r="C12" s="141">
        <v>55</v>
      </c>
      <c r="D12" s="142">
        <v>9.1700000000000004E-9</v>
      </c>
      <c r="E12" s="142">
        <v>6.6699999999999997E-6</v>
      </c>
      <c r="F12" s="140" t="s">
        <v>8389</v>
      </c>
      <c r="G12" s="140" t="s">
        <v>8312</v>
      </c>
    </row>
    <row r="13" spans="1:7">
      <c r="A13" s="140" t="s">
        <v>8313</v>
      </c>
      <c r="B13" s="141">
        <v>437</v>
      </c>
      <c r="C13" s="141">
        <v>42</v>
      </c>
      <c r="D13" s="142">
        <v>9.4699999999999998E-9</v>
      </c>
      <c r="E13" s="142">
        <v>6.6699999999999997E-6</v>
      </c>
      <c r="F13" s="140" t="s">
        <v>8390</v>
      </c>
      <c r="G13" s="140" t="s">
        <v>8315</v>
      </c>
    </row>
    <row r="14" spans="1:7">
      <c r="A14" s="140" t="s">
        <v>8322</v>
      </c>
      <c r="B14" s="141">
        <v>611</v>
      </c>
      <c r="C14" s="141">
        <v>52</v>
      </c>
      <c r="D14" s="142">
        <v>1.07E-8</v>
      </c>
      <c r="E14" s="142">
        <v>6.8900000000000001E-6</v>
      </c>
      <c r="F14" s="140" t="s">
        <v>8391</v>
      </c>
      <c r="G14" s="140" t="s">
        <v>8324</v>
      </c>
    </row>
    <row r="15" spans="1:7">
      <c r="A15" s="140" t="s">
        <v>8392</v>
      </c>
      <c r="B15" s="141">
        <v>742</v>
      </c>
      <c r="C15" s="141">
        <v>57</v>
      </c>
      <c r="D15" s="142">
        <v>7.5600000000000002E-8</v>
      </c>
      <c r="E15" s="142">
        <v>4.5099999999999998E-5</v>
      </c>
      <c r="F15" s="140" t="s">
        <v>8393</v>
      </c>
      <c r="G15" s="140" t="s">
        <v>8394</v>
      </c>
    </row>
    <row r="16" spans="1:7">
      <c r="A16" s="140" t="s">
        <v>8358</v>
      </c>
      <c r="B16" s="141">
        <v>1035</v>
      </c>
      <c r="C16" s="141">
        <v>71</v>
      </c>
      <c r="D16" s="142">
        <v>1.6400000000000001E-7</v>
      </c>
      <c r="E16" s="142">
        <v>9.1000000000000003E-5</v>
      </c>
      <c r="F16" s="140" t="s">
        <v>8395</v>
      </c>
      <c r="G16" s="140" t="s">
        <v>8360</v>
      </c>
    </row>
    <row r="17" spans="1:7">
      <c r="A17" s="140" t="s">
        <v>8346</v>
      </c>
      <c r="B17" s="141">
        <v>228</v>
      </c>
      <c r="C17" s="141">
        <v>26</v>
      </c>
      <c r="D17" s="142">
        <v>2.4999999999999999E-7</v>
      </c>
      <c r="E17" s="142">
        <v>1.22E-4</v>
      </c>
      <c r="F17" s="140" t="s">
        <v>8396</v>
      </c>
      <c r="G17" s="140" t="s">
        <v>8348</v>
      </c>
    </row>
    <row r="18" spans="1:7">
      <c r="A18" s="140" t="s">
        <v>8397</v>
      </c>
      <c r="B18" s="141">
        <v>456</v>
      </c>
      <c r="C18" s="141">
        <v>40</v>
      </c>
      <c r="D18" s="142">
        <v>2.53E-7</v>
      </c>
      <c r="E18" s="142">
        <v>1.22E-4</v>
      </c>
      <c r="F18" s="140" t="s">
        <v>8398</v>
      </c>
      <c r="G18" s="140" t="s">
        <v>8399</v>
      </c>
    </row>
    <row r="19" spans="1:7">
      <c r="A19" s="140" t="s">
        <v>8400</v>
      </c>
      <c r="B19" s="141">
        <v>108</v>
      </c>
      <c r="C19" s="141">
        <v>17</v>
      </c>
      <c r="D19" s="142">
        <v>3.3500000000000002E-7</v>
      </c>
      <c r="E19" s="142">
        <v>1.5200000000000001E-4</v>
      </c>
      <c r="F19" s="140" t="s">
        <v>8401</v>
      </c>
      <c r="G19" s="140" t="s">
        <v>8402</v>
      </c>
    </row>
    <row r="20" spans="1:7">
      <c r="A20" s="140" t="s">
        <v>8334</v>
      </c>
      <c r="B20" s="141">
        <v>232</v>
      </c>
      <c r="C20" s="141">
        <v>26</v>
      </c>
      <c r="D20" s="142">
        <v>3.53E-7</v>
      </c>
      <c r="E20" s="142">
        <v>1.5200000000000001E-4</v>
      </c>
      <c r="F20" s="140" t="s">
        <v>8403</v>
      </c>
      <c r="G20" s="140" t="s">
        <v>8336</v>
      </c>
    </row>
    <row r="21" spans="1:7">
      <c r="A21" s="140" t="s">
        <v>8404</v>
      </c>
      <c r="B21" s="141">
        <v>77</v>
      </c>
      <c r="C21" s="141">
        <v>14</v>
      </c>
      <c r="D21" s="142">
        <v>6.0100000000000005E-7</v>
      </c>
      <c r="E21" s="142">
        <v>2.4499999999999999E-4</v>
      </c>
      <c r="F21" s="140" t="s">
        <v>8405</v>
      </c>
      <c r="G21" s="140" t="s">
        <v>8406</v>
      </c>
    </row>
    <row r="22" spans="1:7">
      <c r="A22" s="140" t="s">
        <v>8352</v>
      </c>
      <c r="B22" s="141">
        <v>466</v>
      </c>
      <c r="C22" s="141">
        <v>39</v>
      </c>
      <c r="D22" s="142">
        <v>1.1599999999999999E-6</v>
      </c>
      <c r="E22" s="142">
        <v>4.5100000000000001E-4</v>
      </c>
      <c r="F22" s="140" t="s">
        <v>8407</v>
      </c>
      <c r="G22" s="140" t="s">
        <v>8354</v>
      </c>
    </row>
    <row r="23" spans="1:7">
      <c r="A23" s="140" t="s">
        <v>8331</v>
      </c>
      <c r="B23" s="141">
        <v>266</v>
      </c>
      <c r="C23" s="141">
        <v>27</v>
      </c>
      <c r="D23" s="142">
        <v>1.5E-6</v>
      </c>
      <c r="E23" s="141">
        <v>1E-3</v>
      </c>
      <c r="F23" s="140" t="s">
        <v>8408</v>
      </c>
      <c r="G23" s="140" t="s">
        <v>8333</v>
      </c>
    </row>
    <row r="24" spans="1:7">
      <c r="A24" s="140" t="s">
        <v>8409</v>
      </c>
      <c r="B24" s="141">
        <v>190</v>
      </c>
      <c r="C24" s="141">
        <v>22</v>
      </c>
      <c r="D24" s="142">
        <v>1.61E-6</v>
      </c>
      <c r="E24" s="141">
        <v>1E-3</v>
      </c>
      <c r="F24" s="140" t="s">
        <v>8410</v>
      </c>
      <c r="G24" s="140" t="s">
        <v>8411</v>
      </c>
    </row>
    <row r="25" spans="1:7">
      <c r="A25" s="140" t="s">
        <v>8412</v>
      </c>
      <c r="B25" s="141">
        <v>121</v>
      </c>
      <c r="C25" s="141">
        <v>17</v>
      </c>
      <c r="D25" s="142">
        <v>1.73E-6</v>
      </c>
      <c r="E25" s="141">
        <v>1E-3</v>
      </c>
      <c r="F25" s="140" t="s">
        <v>8413</v>
      </c>
      <c r="G25" s="140" t="s">
        <v>8414</v>
      </c>
    </row>
    <row r="26" spans="1:7">
      <c r="A26" s="140" t="s">
        <v>8415</v>
      </c>
      <c r="B26" s="141">
        <v>908</v>
      </c>
      <c r="C26" s="141">
        <v>61</v>
      </c>
      <c r="D26" s="142">
        <v>2.5500000000000001E-6</v>
      </c>
      <c r="E26" s="141">
        <v>1E-3</v>
      </c>
      <c r="F26" s="140" t="s">
        <v>8416</v>
      </c>
      <c r="G26" s="140" t="s">
        <v>8417</v>
      </c>
    </row>
    <row r="27" spans="1:7">
      <c r="A27" s="140" t="s">
        <v>8418</v>
      </c>
      <c r="B27" s="141">
        <v>445</v>
      </c>
      <c r="C27" s="141">
        <v>37</v>
      </c>
      <c r="D27" s="142">
        <v>2.5500000000000001E-6</v>
      </c>
      <c r="E27" s="141">
        <v>1E-3</v>
      </c>
      <c r="F27" s="140" t="s">
        <v>8419</v>
      </c>
      <c r="G27" s="140" t="s">
        <v>8420</v>
      </c>
    </row>
    <row r="28" spans="1:7">
      <c r="A28" s="140" t="s">
        <v>8421</v>
      </c>
      <c r="B28" s="141">
        <v>427</v>
      </c>
      <c r="C28" s="141">
        <v>35</v>
      </c>
      <c r="D28" s="142">
        <v>6.5200000000000003E-6</v>
      </c>
      <c r="E28" s="141">
        <v>2E-3</v>
      </c>
      <c r="F28" s="140" t="s">
        <v>8422</v>
      </c>
      <c r="G28" s="140" t="s">
        <v>8423</v>
      </c>
    </row>
    <row r="29" spans="1:7">
      <c r="A29" s="140" t="s">
        <v>8424</v>
      </c>
      <c r="B29" s="141">
        <v>798</v>
      </c>
      <c r="C29" s="141">
        <v>54</v>
      </c>
      <c r="D29" s="142">
        <v>7.9699999999999999E-6</v>
      </c>
      <c r="E29" s="141">
        <v>2E-3</v>
      </c>
      <c r="F29" s="140" t="s">
        <v>8425</v>
      </c>
      <c r="G29" s="140" t="s">
        <v>8426</v>
      </c>
    </row>
    <row r="30" spans="1:7">
      <c r="A30" s="140" t="s">
        <v>8427</v>
      </c>
      <c r="B30" s="141">
        <v>343</v>
      </c>
      <c r="C30" s="141">
        <v>30</v>
      </c>
      <c r="D30" s="142">
        <v>8.4800000000000001E-6</v>
      </c>
      <c r="E30" s="141">
        <v>2E-3</v>
      </c>
      <c r="F30" s="140" t="s">
        <v>8428</v>
      </c>
      <c r="G30" s="140" t="s">
        <v>8429</v>
      </c>
    </row>
    <row r="31" spans="1:7">
      <c r="A31" s="140" t="s">
        <v>8430</v>
      </c>
      <c r="B31" s="141">
        <v>366</v>
      </c>
      <c r="C31" s="141">
        <v>31</v>
      </c>
      <c r="D31" s="142">
        <v>1.15E-5</v>
      </c>
      <c r="E31" s="141">
        <v>3.0000000000000001E-3</v>
      </c>
      <c r="F31" s="140" t="s">
        <v>8431</v>
      </c>
      <c r="G31" s="140" t="s">
        <v>8432</v>
      </c>
    </row>
    <row r="32" spans="1:7">
      <c r="A32" s="140" t="s">
        <v>8433</v>
      </c>
      <c r="B32" s="141">
        <v>629</v>
      </c>
      <c r="C32" s="141">
        <v>45</v>
      </c>
      <c r="D32" s="142">
        <v>1.1800000000000001E-5</v>
      </c>
      <c r="E32" s="141">
        <v>3.0000000000000001E-3</v>
      </c>
      <c r="F32" s="140" t="s">
        <v>8434</v>
      </c>
      <c r="G32" s="140" t="s">
        <v>8435</v>
      </c>
    </row>
    <row r="33" spans="1:7">
      <c r="A33" s="140" t="s">
        <v>8436</v>
      </c>
      <c r="B33" s="141">
        <v>201</v>
      </c>
      <c r="C33" s="141">
        <v>21</v>
      </c>
      <c r="D33" s="142">
        <v>1.3900000000000001E-5</v>
      </c>
      <c r="E33" s="141">
        <v>3.0000000000000001E-3</v>
      </c>
      <c r="F33" s="140" t="s">
        <v>8437</v>
      </c>
      <c r="G33" s="140" t="s">
        <v>8438</v>
      </c>
    </row>
    <row r="34" spans="1:7">
      <c r="A34" s="140" t="s">
        <v>8439</v>
      </c>
      <c r="B34" s="141">
        <v>270</v>
      </c>
      <c r="C34" s="141">
        <v>25</v>
      </c>
      <c r="D34" s="142">
        <v>1.8199999999999999E-5</v>
      </c>
      <c r="E34" s="141">
        <v>4.0000000000000001E-3</v>
      </c>
      <c r="F34" s="140" t="s">
        <v>8440</v>
      </c>
      <c r="G34" s="140" t="s">
        <v>8441</v>
      </c>
    </row>
    <row r="35" spans="1:7">
      <c r="A35" s="140" t="s">
        <v>8361</v>
      </c>
      <c r="B35" s="141">
        <v>159</v>
      </c>
      <c r="C35" s="141">
        <v>18</v>
      </c>
      <c r="D35" s="142">
        <v>1.9199999999999999E-5</v>
      </c>
      <c r="E35" s="141">
        <v>5.0000000000000001E-3</v>
      </c>
      <c r="F35" s="140" t="s">
        <v>8442</v>
      </c>
      <c r="G35" s="140" t="s">
        <v>8363</v>
      </c>
    </row>
    <row r="36" spans="1:7">
      <c r="A36" s="140" t="s">
        <v>8443</v>
      </c>
      <c r="B36" s="141">
        <v>1606</v>
      </c>
      <c r="C36" s="141">
        <v>90</v>
      </c>
      <c r="D36" s="142">
        <v>2.0299999999999999E-5</v>
      </c>
      <c r="E36" s="141">
        <v>5.0000000000000001E-3</v>
      </c>
      <c r="F36" s="140" t="s">
        <v>8444</v>
      </c>
      <c r="G36" s="140" t="s">
        <v>8445</v>
      </c>
    </row>
    <row r="37" spans="1:7">
      <c r="A37" s="140" t="s">
        <v>8446</v>
      </c>
      <c r="B37" s="141">
        <v>309</v>
      </c>
      <c r="C37" s="141">
        <v>27</v>
      </c>
      <c r="D37" s="142">
        <v>2.41E-5</v>
      </c>
      <c r="E37" s="141">
        <v>5.0000000000000001E-3</v>
      </c>
      <c r="F37" s="140" t="s">
        <v>8447</v>
      </c>
      <c r="G37" s="140" t="s">
        <v>8448</v>
      </c>
    </row>
    <row r="38" spans="1:7">
      <c r="A38" s="140" t="s">
        <v>8343</v>
      </c>
      <c r="B38" s="141">
        <v>615</v>
      </c>
      <c r="C38" s="141">
        <v>43</v>
      </c>
      <c r="D38" s="142">
        <v>3.1699999999999998E-5</v>
      </c>
      <c r="E38" s="141">
        <v>7.0000000000000001E-3</v>
      </c>
      <c r="F38" s="140" t="s">
        <v>8449</v>
      </c>
      <c r="G38" s="140" t="s">
        <v>8345</v>
      </c>
    </row>
    <row r="39" spans="1:7">
      <c r="A39" s="140" t="s">
        <v>8450</v>
      </c>
      <c r="B39" s="141">
        <v>1435</v>
      </c>
      <c r="C39" s="141">
        <v>81</v>
      </c>
      <c r="D39" s="142">
        <v>4.2899999999999999E-5</v>
      </c>
      <c r="E39" s="141">
        <v>8.9999999999999993E-3</v>
      </c>
      <c r="F39" s="140" t="s">
        <v>8451</v>
      </c>
      <c r="G39" s="140" t="s">
        <v>8452</v>
      </c>
    </row>
    <row r="40" spans="1:7">
      <c r="A40" s="140" t="s">
        <v>8364</v>
      </c>
      <c r="B40" s="141">
        <v>878</v>
      </c>
      <c r="C40" s="141">
        <v>55</v>
      </c>
      <c r="D40" s="142">
        <v>5.6499999999999998E-5</v>
      </c>
      <c r="E40" s="141">
        <v>1.2E-2</v>
      </c>
      <c r="F40" s="140" t="s">
        <v>8453</v>
      </c>
      <c r="G40" s="140" t="s">
        <v>8366</v>
      </c>
    </row>
    <row r="41" spans="1:7">
      <c r="A41" s="140" t="s">
        <v>8454</v>
      </c>
      <c r="B41" s="141">
        <v>158</v>
      </c>
      <c r="C41" s="141">
        <v>17</v>
      </c>
      <c r="D41" s="142">
        <v>6.2100000000000005E-5</v>
      </c>
      <c r="E41" s="141">
        <v>1.2E-2</v>
      </c>
      <c r="F41" s="140" t="s">
        <v>8455</v>
      </c>
      <c r="G41" s="140" t="s">
        <v>8456</v>
      </c>
    </row>
    <row r="42" spans="1:7">
      <c r="A42" s="140" t="s">
        <v>8457</v>
      </c>
      <c r="B42" s="141">
        <v>223</v>
      </c>
      <c r="C42" s="141">
        <v>21</v>
      </c>
      <c r="D42" s="142">
        <v>6.5300000000000002E-5</v>
      </c>
      <c r="E42" s="141">
        <v>1.2999999999999999E-2</v>
      </c>
      <c r="F42" s="140" t="s">
        <v>8458</v>
      </c>
      <c r="G42" s="140" t="s">
        <v>8459</v>
      </c>
    </row>
    <row r="43" spans="1:7">
      <c r="A43" s="140" t="s">
        <v>8460</v>
      </c>
      <c r="B43" s="141">
        <v>1033</v>
      </c>
      <c r="C43" s="141">
        <v>62</v>
      </c>
      <c r="D43" s="142">
        <v>6.6199999999999996E-5</v>
      </c>
      <c r="E43" s="141">
        <v>1.2999999999999999E-2</v>
      </c>
      <c r="F43" s="140" t="s">
        <v>8461</v>
      </c>
      <c r="G43" s="140" t="s">
        <v>8462</v>
      </c>
    </row>
    <row r="44" spans="1:7">
      <c r="A44" s="140" t="s">
        <v>8463</v>
      </c>
      <c r="B44" s="141">
        <v>51</v>
      </c>
      <c r="C44" s="141">
        <v>9</v>
      </c>
      <c r="D44" s="142">
        <v>7.9699999999999999E-5</v>
      </c>
      <c r="E44" s="141">
        <v>1.4999999999999999E-2</v>
      </c>
      <c r="F44" s="140" t="s">
        <v>8464</v>
      </c>
      <c r="G44" s="140" t="s">
        <v>8465</v>
      </c>
    </row>
    <row r="45" spans="1:7">
      <c r="A45" s="140" t="s">
        <v>8376</v>
      </c>
      <c r="B45" s="141">
        <v>263</v>
      </c>
      <c r="C45" s="141">
        <v>23</v>
      </c>
      <c r="D45" s="142">
        <v>9.3700000000000001E-5</v>
      </c>
      <c r="E45" s="141">
        <v>1.6E-2</v>
      </c>
      <c r="F45" s="140" t="s">
        <v>8466</v>
      </c>
      <c r="G45" s="140" t="s">
        <v>8378</v>
      </c>
    </row>
    <row r="46" spans="1:7">
      <c r="A46" s="140" t="s">
        <v>8467</v>
      </c>
      <c r="B46" s="141">
        <v>64</v>
      </c>
      <c r="C46" s="141">
        <v>10</v>
      </c>
      <c r="D46" s="142">
        <v>9.4699999999999998E-5</v>
      </c>
      <c r="E46" s="141">
        <v>1.6E-2</v>
      </c>
      <c r="F46" s="140" t="s">
        <v>8468</v>
      </c>
      <c r="G46" s="140" t="s">
        <v>8469</v>
      </c>
    </row>
    <row r="47" spans="1:7">
      <c r="A47" s="140" t="s">
        <v>8470</v>
      </c>
      <c r="B47" s="141">
        <v>148</v>
      </c>
      <c r="C47" s="141">
        <v>16</v>
      </c>
      <c r="D47" s="142">
        <v>9.5699999999999995E-5</v>
      </c>
      <c r="E47" s="141">
        <v>1.6E-2</v>
      </c>
      <c r="F47" s="140" t="s">
        <v>8471</v>
      </c>
      <c r="G47" s="140" t="s">
        <v>8472</v>
      </c>
    </row>
    <row r="48" spans="1:7">
      <c r="A48" s="140" t="s">
        <v>8473</v>
      </c>
      <c r="B48" s="141">
        <v>413</v>
      </c>
      <c r="C48" s="141">
        <v>31</v>
      </c>
      <c r="D48" s="142">
        <v>1.1400000000000001E-4</v>
      </c>
      <c r="E48" s="141">
        <v>1.9E-2</v>
      </c>
      <c r="F48" s="140" t="s">
        <v>8474</v>
      </c>
      <c r="G48" s="140" t="s">
        <v>8475</v>
      </c>
    </row>
    <row r="49" spans="1:7">
      <c r="A49" s="139" t="s">
        <v>8476</v>
      </c>
      <c r="B49" s="150">
        <v>186</v>
      </c>
      <c r="C49" s="150">
        <v>18</v>
      </c>
      <c r="D49" s="151">
        <v>1.5100000000000001E-4</v>
      </c>
      <c r="E49" s="150">
        <v>2.5000000000000001E-2</v>
      </c>
      <c r="F49" s="139" t="s">
        <v>8477</v>
      </c>
      <c r="G49" s="139" t="s">
        <v>8478</v>
      </c>
    </row>
    <row r="50" spans="1:7">
      <c r="A50" s="85"/>
      <c r="F50" s="85"/>
      <c r="G50" s="85"/>
    </row>
    <row r="52" spans="1:7" ht="60">
      <c r="A52" s="137" t="s">
        <v>8379</v>
      </c>
      <c r="F52" s="85"/>
      <c r="G52" s="85"/>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9FFE-F20A-4CFE-BD46-6C0E2F5729E5}">
  <dimension ref="A1:G32"/>
  <sheetViews>
    <sheetView workbookViewId="0">
      <selection activeCell="A5" sqref="A5"/>
    </sheetView>
  </sheetViews>
  <sheetFormatPr defaultRowHeight="15"/>
  <cols>
    <col min="1" max="1" width="85.42578125" customWidth="1"/>
    <col min="2" max="2" width="9.140625" style="96"/>
    <col min="3" max="3" width="10.5703125" style="96" customWidth="1"/>
    <col min="4" max="4" width="9.28515625" style="96" bestFit="1" customWidth="1"/>
    <col min="5" max="5" width="10" style="96" customWidth="1"/>
    <col min="6" max="6" width="45.5703125" customWidth="1"/>
    <col min="7" max="7" width="122.85546875" customWidth="1"/>
  </cols>
  <sheetData>
    <row r="1" spans="1:7" ht="19.5" customHeight="1">
      <c r="A1" s="135" t="s">
        <v>8570</v>
      </c>
      <c r="B1" s="150"/>
      <c r="C1" s="150"/>
      <c r="D1" s="150"/>
      <c r="E1" s="150"/>
      <c r="F1" s="139"/>
      <c r="G1" s="139"/>
    </row>
    <row r="2" spans="1:7" ht="27.75" customHeight="1">
      <c r="A2" s="134" t="s">
        <v>8292</v>
      </c>
      <c r="B2" s="133" t="s">
        <v>8293</v>
      </c>
      <c r="C2" s="133" t="s">
        <v>8294</v>
      </c>
      <c r="D2" s="133" t="s">
        <v>7162</v>
      </c>
      <c r="E2" s="133" t="s">
        <v>8295</v>
      </c>
      <c r="F2" s="132" t="s">
        <v>8296</v>
      </c>
      <c r="G2" s="132" t="s">
        <v>8297</v>
      </c>
    </row>
    <row r="3" spans="1:7">
      <c r="A3" s="140" t="s">
        <v>8319</v>
      </c>
      <c r="B3" s="141">
        <v>1519</v>
      </c>
      <c r="C3" s="141">
        <v>55</v>
      </c>
      <c r="D3" s="142">
        <v>7.9799999999999993E-9</v>
      </c>
      <c r="E3" s="142">
        <v>6.19E-5</v>
      </c>
      <c r="F3" s="140" t="s">
        <v>8479</v>
      </c>
      <c r="G3" s="140" t="s">
        <v>8321</v>
      </c>
    </row>
    <row r="4" spans="1:7">
      <c r="A4" s="140" t="s">
        <v>8307</v>
      </c>
      <c r="B4" s="141">
        <v>1068</v>
      </c>
      <c r="C4" s="141">
        <v>43</v>
      </c>
      <c r="D4" s="142">
        <v>2.2799999999999999E-8</v>
      </c>
      <c r="E4" s="142">
        <v>8.8499999999999996E-5</v>
      </c>
      <c r="F4" s="140" t="s">
        <v>8480</v>
      </c>
      <c r="G4" s="140" t="s">
        <v>8309</v>
      </c>
    </row>
    <row r="5" spans="1:7">
      <c r="A5" s="140" t="s">
        <v>8298</v>
      </c>
      <c r="B5" s="141">
        <v>1389</v>
      </c>
      <c r="C5" s="141">
        <v>50</v>
      </c>
      <c r="D5" s="142">
        <v>5.2100000000000003E-8</v>
      </c>
      <c r="E5" s="142">
        <v>1.35E-4</v>
      </c>
      <c r="F5" s="140" t="s">
        <v>8481</v>
      </c>
      <c r="G5" s="140" t="s">
        <v>8300</v>
      </c>
    </row>
    <row r="6" spans="1:7">
      <c r="A6" s="140" t="s">
        <v>8301</v>
      </c>
      <c r="B6" s="141">
        <v>1605</v>
      </c>
      <c r="C6" s="141">
        <v>53</v>
      </c>
      <c r="D6" s="142">
        <v>3.1300000000000001E-7</v>
      </c>
      <c r="E6" s="142">
        <v>4.9600000000000002E-4</v>
      </c>
      <c r="F6" s="140" t="s">
        <v>8482</v>
      </c>
      <c r="G6" s="140" t="s">
        <v>8303</v>
      </c>
    </row>
    <row r="7" spans="1:7">
      <c r="A7" s="140" t="s">
        <v>8310</v>
      </c>
      <c r="B7" s="141">
        <v>662</v>
      </c>
      <c r="C7" s="141">
        <v>30</v>
      </c>
      <c r="D7" s="142">
        <v>3.2000000000000001E-7</v>
      </c>
      <c r="E7" s="142">
        <v>4.9600000000000002E-4</v>
      </c>
      <c r="F7" s="140" t="s">
        <v>8483</v>
      </c>
      <c r="G7" s="140" t="s">
        <v>8312</v>
      </c>
    </row>
    <row r="8" spans="1:7">
      <c r="A8" s="140" t="s">
        <v>8325</v>
      </c>
      <c r="B8" s="141">
        <v>905</v>
      </c>
      <c r="C8" s="141">
        <v>36</v>
      </c>
      <c r="D8" s="142">
        <v>4.7899999999999999E-7</v>
      </c>
      <c r="E8" s="141">
        <v>1E-3</v>
      </c>
      <c r="F8" s="140" t="s">
        <v>8484</v>
      </c>
      <c r="G8" s="140" t="s">
        <v>8327</v>
      </c>
    </row>
    <row r="9" spans="1:7">
      <c r="A9" s="140" t="s">
        <v>8328</v>
      </c>
      <c r="B9" s="141">
        <v>640</v>
      </c>
      <c r="C9" s="141">
        <v>29</v>
      </c>
      <c r="D9" s="142">
        <v>5.0999999999999999E-7</v>
      </c>
      <c r="E9" s="141">
        <v>1E-3</v>
      </c>
      <c r="F9" s="140" t="s">
        <v>8485</v>
      </c>
      <c r="G9" s="140" t="s">
        <v>8330</v>
      </c>
    </row>
    <row r="10" spans="1:7">
      <c r="A10" s="140" t="s">
        <v>8337</v>
      </c>
      <c r="B10" s="141">
        <v>746</v>
      </c>
      <c r="C10" s="141">
        <v>30</v>
      </c>
      <c r="D10" s="142">
        <v>3.72E-6</v>
      </c>
      <c r="E10" s="141">
        <v>4.0000000000000001E-3</v>
      </c>
      <c r="F10" s="140" t="s">
        <v>8486</v>
      </c>
      <c r="G10" s="140" t="s">
        <v>8339</v>
      </c>
    </row>
    <row r="11" spans="1:7">
      <c r="A11" s="140" t="s">
        <v>8352</v>
      </c>
      <c r="B11" s="141">
        <v>466</v>
      </c>
      <c r="C11" s="141">
        <v>22</v>
      </c>
      <c r="D11" s="142">
        <v>6.72E-6</v>
      </c>
      <c r="E11" s="141">
        <v>6.0000000000000001E-3</v>
      </c>
      <c r="F11" s="140" t="s">
        <v>8487</v>
      </c>
      <c r="G11" s="140" t="s">
        <v>8354</v>
      </c>
    </row>
    <row r="12" spans="1:7">
      <c r="A12" s="140" t="s">
        <v>8304</v>
      </c>
      <c r="B12" s="141">
        <v>448</v>
      </c>
      <c r="C12" s="141">
        <v>21</v>
      </c>
      <c r="D12" s="142">
        <v>1.22E-5</v>
      </c>
      <c r="E12" s="141">
        <v>8.9999999999999993E-3</v>
      </c>
      <c r="F12" s="140" t="s">
        <v>8488</v>
      </c>
      <c r="G12" s="140" t="s">
        <v>8306</v>
      </c>
    </row>
    <row r="13" spans="1:7">
      <c r="A13" s="140" t="s">
        <v>8340</v>
      </c>
      <c r="B13" s="141">
        <v>219</v>
      </c>
      <c r="C13" s="141">
        <v>14</v>
      </c>
      <c r="D13" s="142">
        <v>1.2500000000000001E-5</v>
      </c>
      <c r="E13" s="141">
        <v>8.9999999999999993E-3</v>
      </c>
      <c r="F13" s="140" t="s">
        <v>8489</v>
      </c>
      <c r="G13" s="140" t="s">
        <v>8342</v>
      </c>
    </row>
    <row r="14" spans="1:7">
      <c r="A14" s="140" t="s">
        <v>8355</v>
      </c>
      <c r="B14" s="141">
        <v>228</v>
      </c>
      <c r="C14" s="141">
        <v>14</v>
      </c>
      <c r="D14" s="142">
        <v>1.9700000000000001E-5</v>
      </c>
      <c r="E14" s="141">
        <v>1.2999999999999999E-2</v>
      </c>
      <c r="F14" s="140" t="s">
        <v>8490</v>
      </c>
      <c r="G14" s="140" t="s">
        <v>8357</v>
      </c>
    </row>
    <row r="15" spans="1:7">
      <c r="A15" s="140" t="s">
        <v>8358</v>
      </c>
      <c r="B15" s="141">
        <v>1035</v>
      </c>
      <c r="C15" s="141">
        <v>35</v>
      </c>
      <c r="D15" s="142">
        <v>2.4700000000000001E-5</v>
      </c>
      <c r="E15" s="141">
        <v>1.4E-2</v>
      </c>
      <c r="F15" s="140" t="s">
        <v>8491</v>
      </c>
      <c r="G15" s="140" t="s">
        <v>8360</v>
      </c>
    </row>
    <row r="16" spans="1:7">
      <c r="A16" s="140" t="s">
        <v>8331</v>
      </c>
      <c r="B16" s="141">
        <v>266</v>
      </c>
      <c r="C16" s="141">
        <v>15</v>
      </c>
      <c r="D16" s="142">
        <v>2.72E-5</v>
      </c>
      <c r="E16" s="141">
        <v>1.4E-2</v>
      </c>
      <c r="F16" s="140" t="s">
        <v>8492</v>
      </c>
      <c r="G16" s="140" t="s">
        <v>8333</v>
      </c>
    </row>
    <row r="17" spans="1:7">
      <c r="A17" s="140" t="s">
        <v>8313</v>
      </c>
      <c r="B17" s="141">
        <v>437</v>
      </c>
      <c r="C17" s="141">
        <v>20</v>
      </c>
      <c r="D17" s="142">
        <v>2.76E-5</v>
      </c>
      <c r="E17" s="141">
        <v>1.4E-2</v>
      </c>
      <c r="F17" s="140" t="s">
        <v>8493</v>
      </c>
      <c r="G17" s="140" t="s">
        <v>8315</v>
      </c>
    </row>
    <row r="18" spans="1:7">
      <c r="A18" s="140" t="s">
        <v>8494</v>
      </c>
      <c r="B18" s="141">
        <v>476</v>
      </c>
      <c r="C18" s="141">
        <v>21</v>
      </c>
      <c r="D18" s="142">
        <v>2.9799999999999999E-5</v>
      </c>
      <c r="E18" s="141">
        <v>1.4E-2</v>
      </c>
      <c r="F18" s="140" t="s">
        <v>8495</v>
      </c>
      <c r="G18" s="140" t="s">
        <v>8496</v>
      </c>
    </row>
    <row r="19" spans="1:7">
      <c r="A19" s="140" t="s">
        <v>8454</v>
      </c>
      <c r="B19" s="141">
        <v>158</v>
      </c>
      <c r="C19" s="141">
        <v>11</v>
      </c>
      <c r="D19" s="142">
        <v>4.9499999999999997E-5</v>
      </c>
      <c r="E19" s="141">
        <v>2.3E-2</v>
      </c>
      <c r="F19" s="140" t="s">
        <v>8497</v>
      </c>
      <c r="G19" s="140" t="s">
        <v>8456</v>
      </c>
    </row>
    <row r="20" spans="1:7">
      <c r="A20" s="140" t="s">
        <v>8361</v>
      </c>
      <c r="B20" s="141">
        <v>159</v>
      </c>
      <c r="C20" s="141">
        <v>11</v>
      </c>
      <c r="D20" s="142">
        <v>5.2500000000000002E-5</v>
      </c>
      <c r="E20" s="141">
        <v>2.3E-2</v>
      </c>
      <c r="F20" s="140" t="s">
        <v>8498</v>
      </c>
      <c r="G20" s="140" t="s">
        <v>8363</v>
      </c>
    </row>
    <row r="21" spans="1:7">
      <c r="A21" s="140" t="s">
        <v>8392</v>
      </c>
      <c r="B21" s="141">
        <v>742</v>
      </c>
      <c r="C21" s="141">
        <v>27</v>
      </c>
      <c r="D21" s="142">
        <v>6.5900000000000003E-5</v>
      </c>
      <c r="E21" s="141">
        <v>2.5999999999999999E-2</v>
      </c>
      <c r="F21" s="140" t="s">
        <v>8499</v>
      </c>
      <c r="G21" s="140" t="s">
        <v>8394</v>
      </c>
    </row>
    <row r="22" spans="1:7">
      <c r="A22" s="140" t="s">
        <v>8500</v>
      </c>
      <c r="B22" s="141">
        <v>44</v>
      </c>
      <c r="C22" s="141">
        <v>6</v>
      </c>
      <c r="D22" s="142">
        <v>6.7899999999999997E-5</v>
      </c>
      <c r="E22" s="141">
        <v>2.5999999999999999E-2</v>
      </c>
      <c r="F22" s="140" t="s">
        <v>8501</v>
      </c>
      <c r="G22" s="140" t="s">
        <v>8502</v>
      </c>
    </row>
    <row r="23" spans="1:7">
      <c r="A23" s="140" t="s">
        <v>8370</v>
      </c>
      <c r="B23" s="141">
        <v>15</v>
      </c>
      <c r="C23" s="141">
        <v>4</v>
      </c>
      <c r="D23" s="142">
        <v>7.6600000000000005E-5</v>
      </c>
      <c r="E23" s="141">
        <v>2.8000000000000001E-2</v>
      </c>
      <c r="F23" s="140" t="s">
        <v>8503</v>
      </c>
      <c r="G23" s="140" t="s">
        <v>8372</v>
      </c>
    </row>
    <row r="24" spans="1:7">
      <c r="A24" s="140" t="s">
        <v>8364</v>
      </c>
      <c r="B24" s="141">
        <v>878</v>
      </c>
      <c r="C24" s="141">
        <v>30</v>
      </c>
      <c r="D24" s="142">
        <v>8.0699999999999996E-5</v>
      </c>
      <c r="E24" s="141">
        <v>2.8000000000000001E-2</v>
      </c>
      <c r="F24" s="140" t="s">
        <v>8504</v>
      </c>
      <c r="G24" s="140" t="s">
        <v>8366</v>
      </c>
    </row>
    <row r="25" spans="1:7">
      <c r="A25" s="140" t="s">
        <v>8433</v>
      </c>
      <c r="B25" s="141">
        <v>629</v>
      </c>
      <c r="C25" s="141">
        <v>24</v>
      </c>
      <c r="D25" s="142">
        <v>8.2299999999999995E-5</v>
      </c>
      <c r="E25" s="141">
        <v>2.8000000000000001E-2</v>
      </c>
      <c r="F25" s="140" t="s">
        <v>8505</v>
      </c>
      <c r="G25" s="140" t="s">
        <v>8435</v>
      </c>
    </row>
    <row r="26" spans="1:7">
      <c r="A26" s="140" t="s">
        <v>8334</v>
      </c>
      <c r="B26" s="141">
        <v>232</v>
      </c>
      <c r="C26" s="141">
        <v>13</v>
      </c>
      <c r="D26" s="142">
        <v>9.9199999999999999E-5</v>
      </c>
      <c r="E26" s="141">
        <v>3.2000000000000001E-2</v>
      </c>
      <c r="F26" s="140" t="s">
        <v>8506</v>
      </c>
      <c r="G26" s="140" t="s">
        <v>8336</v>
      </c>
    </row>
    <row r="27" spans="1:7">
      <c r="A27" s="140" t="s">
        <v>8322</v>
      </c>
      <c r="B27" s="141">
        <v>611</v>
      </c>
      <c r="C27" s="141">
        <v>23</v>
      </c>
      <c r="D27" s="142">
        <v>1.4100000000000001E-4</v>
      </c>
      <c r="E27" s="141">
        <v>4.3999999999999997E-2</v>
      </c>
      <c r="F27" s="140" t="s">
        <v>8507</v>
      </c>
      <c r="G27" s="140" t="s">
        <v>8324</v>
      </c>
    </row>
    <row r="28" spans="1:7">
      <c r="A28" s="140" t="s">
        <v>8397</v>
      </c>
      <c r="B28" s="141">
        <v>456</v>
      </c>
      <c r="C28" s="141">
        <v>19</v>
      </c>
      <c r="D28" s="142">
        <v>1.5100000000000001E-4</v>
      </c>
      <c r="E28" s="141">
        <v>4.4999999999999998E-2</v>
      </c>
      <c r="F28" s="140" t="s">
        <v>8508</v>
      </c>
      <c r="G28" s="140" t="s">
        <v>8399</v>
      </c>
    </row>
    <row r="29" spans="1:7">
      <c r="A29" s="139" t="s">
        <v>8343</v>
      </c>
      <c r="B29" s="150">
        <v>615</v>
      </c>
      <c r="C29" s="150">
        <v>23</v>
      </c>
      <c r="D29" s="151">
        <v>1.55E-4</v>
      </c>
      <c r="E29" s="150">
        <v>4.4999999999999998E-2</v>
      </c>
      <c r="F29" s="139" t="s">
        <v>8509</v>
      </c>
      <c r="G29" s="139" t="s">
        <v>8345</v>
      </c>
    </row>
    <row r="30" spans="1:7">
      <c r="A30" s="85"/>
      <c r="F30" s="85"/>
      <c r="G30" s="85"/>
    </row>
    <row r="32" spans="1:7" ht="57" customHeight="1">
      <c r="A32" s="137" t="s">
        <v>8379</v>
      </c>
      <c r="F32" s="85"/>
      <c r="G32" s="85"/>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448C-ADDA-4760-B573-F14E62558BD1}">
  <dimension ref="A1:V8"/>
  <sheetViews>
    <sheetView workbookViewId="0">
      <selection activeCell="G2" sqref="G2"/>
    </sheetView>
  </sheetViews>
  <sheetFormatPr defaultRowHeight="15"/>
  <cols>
    <col min="1" max="1" width="15.42578125" style="81" customWidth="1"/>
    <col min="2" max="2" width="9.140625" style="81"/>
    <col min="3" max="3" width="15.5703125" style="81" customWidth="1"/>
    <col min="4" max="4" width="10.5703125" style="81" customWidth="1"/>
    <col min="5" max="5" width="10.85546875" style="81" customWidth="1"/>
    <col min="6" max="6" width="9.140625" style="81"/>
    <col min="7" max="7" width="15.28515625" style="81" bestFit="1" customWidth="1"/>
    <col min="8" max="8" width="13.28515625" style="81" bestFit="1" customWidth="1"/>
    <col min="9" max="9" width="9.140625" style="81"/>
    <col min="10" max="10" width="14.85546875" style="81" bestFit="1" customWidth="1"/>
    <col min="11" max="11" width="12.28515625" style="81" bestFit="1" customWidth="1"/>
    <col min="12" max="12" width="11.42578125" style="81" bestFit="1" customWidth="1"/>
    <col min="13" max="15" width="9.140625" style="81"/>
    <col min="16" max="16" width="12.28515625" style="81" customWidth="1"/>
    <col min="17" max="17" width="11" style="81" customWidth="1"/>
    <col min="18" max="18" width="14.140625" style="81" customWidth="1"/>
    <col min="19" max="19" width="14.7109375" style="81" customWidth="1"/>
    <col min="20" max="20" width="12.5703125" style="81" customWidth="1"/>
    <col min="21" max="21" width="14.28515625" style="81" customWidth="1"/>
    <col min="22" max="22" width="9.85546875" style="81" bestFit="1" customWidth="1"/>
    <col min="23" max="16384" width="9.140625" style="81"/>
  </cols>
  <sheetData>
    <row r="1" spans="1:22" ht="15" customHeight="1">
      <c r="A1" s="201" t="s">
        <v>8571</v>
      </c>
      <c r="B1" s="202"/>
      <c r="C1" s="202"/>
      <c r="D1" s="202"/>
      <c r="E1" s="202"/>
      <c r="F1" s="202"/>
      <c r="G1" s="202"/>
      <c r="H1" s="203"/>
      <c r="I1" s="203"/>
      <c r="J1" s="203"/>
      <c r="K1" s="203"/>
      <c r="L1" s="203"/>
      <c r="M1" s="203"/>
      <c r="N1" s="203"/>
      <c r="O1" s="203"/>
      <c r="P1" s="203"/>
      <c r="Q1" s="203"/>
      <c r="R1" s="203"/>
      <c r="S1" s="203"/>
      <c r="T1" s="203"/>
      <c r="U1" s="203"/>
      <c r="V1" s="204"/>
    </row>
    <row r="2" spans="1:22" s="209" customFormat="1" ht="28.5" customHeight="1">
      <c r="A2" s="205" t="s">
        <v>7156</v>
      </c>
      <c r="B2" s="206" t="s">
        <v>7224</v>
      </c>
      <c r="C2" s="206" t="s">
        <v>8510</v>
      </c>
      <c r="D2" s="206" t="s">
        <v>7226</v>
      </c>
      <c r="E2" s="206" t="s">
        <v>7227</v>
      </c>
      <c r="F2" s="206" t="s">
        <v>2085</v>
      </c>
      <c r="G2" s="207" t="s">
        <v>8511</v>
      </c>
      <c r="H2" s="207" t="s">
        <v>8512</v>
      </c>
      <c r="I2" s="206" t="s">
        <v>2085</v>
      </c>
      <c r="J2" s="207" t="s">
        <v>8513</v>
      </c>
      <c r="K2" s="207" t="s">
        <v>8514</v>
      </c>
      <c r="L2" s="207" t="s">
        <v>8515</v>
      </c>
      <c r="M2" s="207" t="s">
        <v>8516</v>
      </c>
      <c r="N2" s="207" t="s">
        <v>8517</v>
      </c>
      <c r="O2" s="207" t="s">
        <v>8518</v>
      </c>
      <c r="P2" s="207" t="s">
        <v>8519</v>
      </c>
      <c r="Q2" s="207" t="s">
        <v>8520</v>
      </c>
      <c r="R2" s="207" t="s">
        <v>8521</v>
      </c>
      <c r="S2" s="207" t="s">
        <v>8522</v>
      </c>
      <c r="T2" s="207" t="s">
        <v>8523</v>
      </c>
      <c r="U2" s="207" t="s">
        <v>8524</v>
      </c>
      <c r="V2" s="208"/>
    </row>
    <row r="3" spans="1:22" s="82" customFormat="1">
      <c r="A3" s="210" t="s">
        <v>2038</v>
      </c>
      <c r="B3" s="211">
        <v>16</v>
      </c>
      <c r="C3" s="212">
        <v>89893375</v>
      </c>
      <c r="D3" s="211" t="s">
        <v>578</v>
      </c>
      <c r="E3" s="211" t="s">
        <v>572</v>
      </c>
      <c r="F3" s="213">
        <v>6.7199999999999995E-10</v>
      </c>
      <c r="G3" s="211">
        <v>-1.2999999999999999E-2</v>
      </c>
      <c r="H3" s="211">
        <v>2E-3</v>
      </c>
      <c r="I3" s="213">
        <v>6.7199999999999995E-10</v>
      </c>
      <c r="J3" s="211">
        <v>-0.01</v>
      </c>
      <c r="K3" s="211">
        <v>2E-3</v>
      </c>
      <c r="L3" s="213">
        <v>1.44E-6</v>
      </c>
      <c r="M3" s="211">
        <v>1E-3</v>
      </c>
      <c r="N3" s="211">
        <v>2E-3</v>
      </c>
      <c r="O3" s="211">
        <v>0.51</v>
      </c>
      <c r="P3" s="211">
        <v>0.104</v>
      </c>
      <c r="Q3" s="211">
        <v>1E-3</v>
      </c>
      <c r="R3" s="211" t="s">
        <v>8525</v>
      </c>
      <c r="S3" s="211">
        <v>2.3E-2</v>
      </c>
      <c r="T3" s="211">
        <v>1E-3</v>
      </c>
      <c r="U3" s="211">
        <v>156.24600000000001</v>
      </c>
      <c r="V3" s="213"/>
    </row>
    <row r="4" spans="1:22" s="82" customFormat="1">
      <c r="A4" s="210" t="s">
        <v>8526</v>
      </c>
      <c r="B4" s="211">
        <v>16</v>
      </c>
      <c r="C4" s="212">
        <v>89986117</v>
      </c>
      <c r="D4" s="211" t="s">
        <v>571</v>
      </c>
      <c r="E4" s="211" t="s">
        <v>572</v>
      </c>
      <c r="F4" s="213">
        <v>2.1299999999999999E-8</v>
      </c>
      <c r="G4" s="211">
        <v>-0.02</v>
      </c>
      <c r="H4" s="211">
        <v>4.0000000000000001E-3</v>
      </c>
      <c r="I4" s="213">
        <v>2.1299999999999999E-8</v>
      </c>
      <c r="J4" s="211">
        <v>-0.02</v>
      </c>
      <c r="K4" s="211">
        <v>3.0000000000000001E-3</v>
      </c>
      <c r="L4" s="213">
        <v>3.6500000000000003E-11</v>
      </c>
      <c r="M4" s="211">
        <v>-7.0000000000000001E-3</v>
      </c>
      <c r="N4" s="211">
        <v>3.0000000000000001E-3</v>
      </c>
      <c r="O4" s="211">
        <v>0.01</v>
      </c>
      <c r="P4" s="211">
        <v>0.16200000000000001</v>
      </c>
      <c r="Q4" s="211">
        <v>1E-3</v>
      </c>
      <c r="R4" s="211" t="s">
        <v>8525</v>
      </c>
      <c r="S4" s="211">
        <v>0.03</v>
      </c>
      <c r="T4" s="211">
        <v>1E-3</v>
      </c>
      <c r="U4" s="211">
        <v>129.15299999999999</v>
      </c>
      <c r="V4" s="213"/>
    </row>
    <row r="5" spans="1:22" s="82" customFormat="1">
      <c r="A5" s="214" t="s">
        <v>8527</v>
      </c>
      <c r="B5" s="215">
        <v>16</v>
      </c>
      <c r="C5" s="216">
        <v>90122562</v>
      </c>
      <c r="D5" s="215" t="s">
        <v>578</v>
      </c>
      <c r="E5" s="215" t="s">
        <v>579</v>
      </c>
      <c r="F5" s="217">
        <v>4.2800000000000001E-9</v>
      </c>
      <c r="G5" s="215">
        <v>-1.4E-2</v>
      </c>
      <c r="H5" s="215">
        <v>2E-3</v>
      </c>
      <c r="I5" s="217">
        <v>4.2800000000000001E-9</v>
      </c>
      <c r="J5" s="215">
        <v>-1.2E-2</v>
      </c>
      <c r="K5" s="215">
        <v>2E-3</v>
      </c>
      <c r="L5" s="217">
        <v>1.6199999999999999E-7</v>
      </c>
      <c r="M5" s="215">
        <v>-1E-3</v>
      </c>
      <c r="N5" s="215">
        <v>2E-3</v>
      </c>
      <c r="O5" s="215">
        <v>0.72</v>
      </c>
      <c r="P5" s="215">
        <v>0.10100000000000001</v>
      </c>
      <c r="Q5" s="215">
        <v>1E-3</v>
      </c>
      <c r="R5" s="215" t="s">
        <v>8525</v>
      </c>
      <c r="S5" s="215">
        <v>2.5000000000000001E-2</v>
      </c>
      <c r="T5" s="215">
        <v>1E-3</v>
      </c>
      <c r="U5" s="215">
        <v>150.756</v>
      </c>
      <c r="V5" s="213"/>
    </row>
    <row r="8" spans="1:22">
      <c r="A8" s="81" t="s">
        <v>8574</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A7978-17FF-4212-9FF7-FA6B3AFAB77C}">
  <dimension ref="A1:G9"/>
  <sheetViews>
    <sheetView workbookViewId="0">
      <selection activeCell="A5" sqref="A5"/>
    </sheetView>
  </sheetViews>
  <sheetFormatPr defaultRowHeight="15"/>
  <cols>
    <col min="1" max="1" width="16.42578125" customWidth="1"/>
    <col min="2" max="2" width="20.42578125" customWidth="1"/>
    <col min="4" max="4" width="48.5703125" customWidth="1"/>
    <col min="6" max="6" width="14.85546875" customWidth="1"/>
    <col min="7" max="7" width="78.140625" customWidth="1"/>
  </cols>
  <sheetData>
    <row r="1" spans="1:7" ht="17.25">
      <c r="A1" s="172" t="s">
        <v>44</v>
      </c>
      <c r="B1" s="139"/>
      <c r="C1" s="139"/>
      <c r="D1" s="139"/>
      <c r="E1" s="139"/>
      <c r="F1" s="139"/>
      <c r="G1" s="139"/>
    </row>
    <row r="2" spans="1:7" s="81" customFormat="1" ht="31.5" customHeight="1">
      <c r="A2" s="134" t="s">
        <v>5625</v>
      </c>
      <c r="B2" s="132" t="s">
        <v>8528</v>
      </c>
      <c r="C2" s="133" t="s">
        <v>8529</v>
      </c>
      <c r="D2" s="132" t="s">
        <v>8530</v>
      </c>
      <c r="E2" s="133" t="s">
        <v>8531</v>
      </c>
      <c r="F2" s="133" t="s">
        <v>8532</v>
      </c>
      <c r="G2" s="134" t="s">
        <v>8533</v>
      </c>
    </row>
    <row r="3" spans="1:7">
      <c r="A3" s="140" t="s">
        <v>8534</v>
      </c>
      <c r="B3" s="148" t="s">
        <v>8535</v>
      </c>
      <c r="C3" s="141">
        <v>2018</v>
      </c>
      <c r="D3" s="148" t="s">
        <v>8536</v>
      </c>
      <c r="E3" s="145">
        <v>713771</v>
      </c>
      <c r="F3" s="145">
        <v>11974042</v>
      </c>
      <c r="G3" s="140" t="s">
        <v>8537</v>
      </c>
    </row>
    <row r="4" spans="1:7">
      <c r="A4" s="140" t="s">
        <v>8538</v>
      </c>
      <c r="B4" s="148" t="s">
        <v>8539</v>
      </c>
      <c r="C4" s="141">
        <v>2018</v>
      </c>
      <c r="D4" s="148" t="s">
        <v>8540</v>
      </c>
      <c r="E4" s="145">
        <v>534365</v>
      </c>
      <c r="F4" s="145">
        <v>11973400</v>
      </c>
      <c r="G4" s="140" t="s">
        <v>8537</v>
      </c>
    </row>
    <row r="5" spans="1:7">
      <c r="A5" s="140" t="s">
        <v>8541</v>
      </c>
      <c r="B5" s="148" t="s">
        <v>8542</v>
      </c>
      <c r="C5" s="141">
        <v>2018</v>
      </c>
      <c r="D5" s="148" t="s">
        <v>8543</v>
      </c>
      <c r="E5" s="145">
        <v>531771</v>
      </c>
      <c r="F5" s="145">
        <v>11973400</v>
      </c>
      <c r="G5" s="140" t="s">
        <v>8537</v>
      </c>
    </row>
    <row r="6" spans="1:7">
      <c r="A6" s="140" t="s">
        <v>8544</v>
      </c>
      <c r="B6" s="148" t="s">
        <v>8545</v>
      </c>
      <c r="C6" s="141">
        <v>2018</v>
      </c>
      <c r="D6" s="148" t="s">
        <v>8546</v>
      </c>
      <c r="E6" s="145">
        <v>360270</v>
      </c>
      <c r="F6" s="145">
        <v>13586531</v>
      </c>
      <c r="G6" s="140" t="s">
        <v>8547</v>
      </c>
    </row>
    <row r="7" spans="1:7">
      <c r="A7" s="140" t="s">
        <v>8548</v>
      </c>
      <c r="B7" s="148" t="s">
        <v>8549</v>
      </c>
      <c r="C7" s="141">
        <v>2018</v>
      </c>
      <c r="D7" s="148" t="s">
        <v>8550</v>
      </c>
      <c r="E7" s="145">
        <v>360270</v>
      </c>
      <c r="F7" s="145">
        <v>13586531</v>
      </c>
      <c r="G7" s="140" t="s">
        <v>8547</v>
      </c>
    </row>
    <row r="8" spans="1:7">
      <c r="A8" s="139" t="s">
        <v>8551</v>
      </c>
      <c r="B8" s="152" t="s">
        <v>8552</v>
      </c>
      <c r="C8" s="150">
        <v>2018</v>
      </c>
      <c r="D8" s="152" t="s">
        <v>8553</v>
      </c>
      <c r="E8" s="154">
        <v>360270</v>
      </c>
      <c r="F8" s="154">
        <v>13586531</v>
      </c>
      <c r="G8" s="139" t="s">
        <v>8547</v>
      </c>
    </row>
    <row r="9" spans="1:7">
      <c r="A9" s="85"/>
      <c r="B9" s="85"/>
      <c r="C9" s="85"/>
      <c r="D9" s="85"/>
      <c r="E9" s="85"/>
      <c r="F9" s="85"/>
      <c r="G9" s="85"/>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9DB4-4C00-48A2-AEC6-581F375DFDAA}">
  <dimension ref="A1:K11"/>
  <sheetViews>
    <sheetView workbookViewId="0">
      <selection activeCell="A2" sqref="A2"/>
    </sheetView>
  </sheetViews>
  <sheetFormatPr defaultRowHeight="15"/>
  <cols>
    <col min="1" max="1" width="18.5703125" customWidth="1"/>
  </cols>
  <sheetData>
    <row r="1" spans="1:11" ht="18.75" customHeight="1">
      <c r="A1" s="218" t="s">
        <v>8572</v>
      </c>
      <c r="B1" s="139"/>
      <c r="C1" s="139"/>
      <c r="D1" s="139"/>
      <c r="E1" s="139"/>
      <c r="F1" s="139"/>
      <c r="G1" s="139"/>
      <c r="H1" s="139"/>
      <c r="I1" s="139"/>
      <c r="J1" s="139"/>
      <c r="K1" s="139"/>
    </row>
    <row r="2" spans="1:11" s="81" customFormat="1" ht="29.25" customHeight="1">
      <c r="A2" s="134" t="s">
        <v>197</v>
      </c>
      <c r="B2" s="171" t="s">
        <v>8554</v>
      </c>
      <c r="C2" s="171" t="s">
        <v>8555</v>
      </c>
      <c r="D2" s="171" t="s">
        <v>8556</v>
      </c>
      <c r="E2" s="171" t="s">
        <v>8557</v>
      </c>
      <c r="F2" s="133" t="s">
        <v>2109</v>
      </c>
      <c r="G2" s="133" t="s">
        <v>8558</v>
      </c>
      <c r="H2" s="133" t="s">
        <v>1756</v>
      </c>
      <c r="I2" s="133" t="s">
        <v>8559</v>
      </c>
      <c r="J2" s="133" t="s">
        <v>8560</v>
      </c>
      <c r="K2" s="133" t="s">
        <v>2085</v>
      </c>
    </row>
    <row r="3" spans="1:11">
      <c r="A3" s="140" t="s">
        <v>8561</v>
      </c>
      <c r="B3" s="141">
        <v>1.9370000000000001</v>
      </c>
      <c r="C3" s="141">
        <v>1.663</v>
      </c>
      <c r="D3" s="141">
        <v>0.98399999999999999</v>
      </c>
      <c r="E3" s="141">
        <v>1.2999999999999999E-2</v>
      </c>
      <c r="F3" s="141">
        <v>-1.7000000000000001E-2</v>
      </c>
      <c r="G3" s="141">
        <v>1.2999999999999999E-2</v>
      </c>
      <c r="H3" s="141">
        <v>7.3999999999999996E-2</v>
      </c>
      <c r="I3" s="141">
        <v>3.0000000000000001E-3</v>
      </c>
      <c r="J3" s="141">
        <v>27.518999999999998</v>
      </c>
      <c r="K3" s="141">
        <v>0</v>
      </c>
    </row>
    <row r="4" spans="1:11">
      <c r="A4" s="140" t="s">
        <v>8562</v>
      </c>
      <c r="B4" s="141">
        <v>1.139</v>
      </c>
      <c r="C4" s="141">
        <v>1.129</v>
      </c>
      <c r="D4" s="141">
        <v>0.98599999999999999</v>
      </c>
      <c r="E4" s="141">
        <v>7.0000000000000001E-3</v>
      </c>
      <c r="F4" s="141">
        <v>-0.10299999999999999</v>
      </c>
      <c r="G4" s="141">
        <v>0.05</v>
      </c>
      <c r="H4" s="141">
        <v>1.2E-2</v>
      </c>
      <c r="I4" s="141">
        <v>1E-3</v>
      </c>
      <c r="J4" s="141">
        <v>12</v>
      </c>
      <c r="K4" s="141">
        <v>0</v>
      </c>
    </row>
    <row r="5" spans="1:11">
      <c r="A5" s="140" t="s">
        <v>8534</v>
      </c>
      <c r="B5" s="141">
        <v>2.5379999999999998</v>
      </c>
      <c r="C5" s="141">
        <v>1.492</v>
      </c>
      <c r="D5" s="141">
        <v>1.3260000000000001</v>
      </c>
      <c r="E5" s="141">
        <v>0.126</v>
      </c>
      <c r="F5" s="141">
        <v>0.21199999999999999</v>
      </c>
      <c r="G5" s="141">
        <v>8.2000000000000003E-2</v>
      </c>
      <c r="H5" s="141">
        <v>0.13400000000000001</v>
      </c>
      <c r="I5" s="141">
        <v>0.02</v>
      </c>
      <c r="J5" s="141">
        <v>6.8220000000000001</v>
      </c>
      <c r="K5" s="142">
        <v>8.9600000000000006E-12</v>
      </c>
    </row>
    <row r="6" spans="1:11">
      <c r="A6" s="140" t="s">
        <v>8538</v>
      </c>
      <c r="B6" s="141">
        <v>1.9810000000000001</v>
      </c>
      <c r="C6" s="141">
        <v>1.3109999999999999</v>
      </c>
      <c r="D6" s="141">
        <v>1.1459999999999999</v>
      </c>
      <c r="E6" s="141">
        <v>6.6000000000000003E-2</v>
      </c>
      <c r="F6" s="141">
        <v>0.14899999999999999</v>
      </c>
      <c r="G6" s="141">
        <v>6.7000000000000004E-2</v>
      </c>
      <c r="H6" s="141">
        <v>9.2999999999999999E-2</v>
      </c>
      <c r="I6" s="141">
        <v>1.2999999999999999E-2</v>
      </c>
      <c r="J6" s="141">
        <v>7.2830000000000004</v>
      </c>
      <c r="K6" s="142">
        <v>3.2499999999999998E-13</v>
      </c>
    </row>
    <row r="7" spans="1:11">
      <c r="A7" s="140" t="s">
        <v>8541</v>
      </c>
      <c r="B7" s="141">
        <v>1.9790000000000001</v>
      </c>
      <c r="C7" s="141">
        <v>1.3109999999999999</v>
      </c>
      <c r="D7" s="141">
        <v>1.159</v>
      </c>
      <c r="E7" s="141">
        <v>6.8000000000000005E-2</v>
      </c>
      <c r="F7" s="141">
        <v>0.16200000000000001</v>
      </c>
      <c r="G7" s="141">
        <v>6.9000000000000006E-2</v>
      </c>
      <c r="H7" s="141">
        <v>8.7999999999999995E-2</v>
      </c>
      <c r="I7" s="141">
        <v>1.2999999999999999E-2</v>
      </c>
      <c r="J7" s="141">
        <v>6.71</v>
      </c>
      <c r="K7" s="142">
        <v>1.9500000000000001E-11</v>
      </c>
    </row>
    <row r="8" spans="1:11">
      <c r="A8" s="140" t="s">
        <v>8544</v>
      </c>
      <c r="B8" s="141">
        <v>1.698</v>
      </c>
      <c r="C8" s="141">
        <v>1.252</v>
      </c>
      <c r="D8" s="141">
        <v>1.111</v>
      </c>
      <c r="E8" s="141">
        <v>5.0999999999999997E-2</v>
      </c>
      <c r="F8" s="141">
        <v>0.159</v>
      </c>
      <c r="G8" s="141">
        <v>7.3999999999999996E-2</v>
      </c>
      <c r="H8" s="141">
        <v>8.3000000000000004E-2</v>
      </c>
      <c r="I8" s="141">
        <v>1.2E-2</v>
      </c>
      <c r="J8" s="141">
        <v>6.835</v>
      </c>
      <c r="K8" s="142">
        <v>8.2200000000000001E-12</v>
      </c>
    </row>
    <row r="9" spans="1:11">
      <c r="A9" s="140" t="s">
        <v>8548</v>
      </c>
      <c r="B9" s="141">
        <v>1.171</v>
      </c>
      <c r="C9" s="141">
        <v>1.05</v>
      </c>
      <c r="D9" s="141">
        <v>1.034</v>
      </c>
      <c r="E9" s="141">
        <v>7.5999999999999998E-2</v>
      </c>
      <c r="F9" s="141">
        <v>0.19600000000000001</v>
      </c>
      <c r="G9" s="141">
        <v>0.44500000000000001</v>
      </c>
      <c r="H9" s="141">
        <v>1.7999999999999999E-2</v>
      </c>
      <c r="I9" s="141">
        <v>1.2999999999999999E-2</v>
      </c>
      <c r="J9" s="141">
        <v>1.3129999999999999</v>
      </c>
      <c r="K9" s="141">
        <v>0.189</v>
      </c>
    </row>
    <row r="10" spans="1:11">
      <c r="A10" s="139" t="s">
        <v>8551</v>
      </c>
      <c r="B10" s="150">
        <v>1.6859999999999999</v>
      </c>
      <c r="C10" s="150">
        <v>1.252</v>
      </c>
      <c r="D10" s="150">
        <v>1.1080000000000001</v>
      </c>
      <c r="E10" s="150">
        <v>5.2999999999999999E-2</v>
      </c>
      <c r="F10" s="150">
        <v>0.157</v>
      </c>
      <c r="G10" s="150">
        <v>7.8E-2</v>
      </c>
      <c r="H10" s="150">
        <v>7.9000000000000001E-2</v>
      </c>
      <c r="I10" s="150">
        <v>1.2999999999999999E-2</v>
      </c>
      <c r="J10" s="150">
        <v>5.992</v>
      </c>
      <c r="K10" s="151">
        <v>2.0700000000000001E-9</v>
      </c>
    </row>
    <row r="11" spans="1:11">
      <c r="A11" s="85"/>
      <c r="B11" s="85"/>
      <c r="C11" s="85"/>
      <c r="D11" s="85"/>
      <c r="E11" s="85"/>
      <c r="F11" s="85"/>
      <c r="G11" s="85"/>
      <c r="H11" s="85"/>
      <c r="I11" s="85"/>
      <c r="J11" s="85"/>
      <c r="K11" s="85"/>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5597-FB92-4957-9BDF-3A9212680EF9}">
  <dimension ref="A1:E59"/>
  <sheetViews>
    <sheetView workbookViewId="0">
      <selection activeCell="G5" sqref="G5"/>
    </sheetView>
  </sheetViews>
  <sheetFormatPr defaultRowHeight="15"/>
  <cols>
    <col min="1" max="1" width="17" customWidth="1"/>
    <col min="2" max="2" width="16.85546875" customWidth="1"/>
    <col min="5" max="5" width="9.85546875" bestFit="1" customWidth="1"/>
  </cols>
  <sheetData>
    <row r="1" spans="1:5" ht="17.25">
      <c r="A1" s="201" t="s">
        <v>8573</v>
      </c>
      <c r="B1" s="139"/>
      <c r="C1" s="139"/>
      <c r="D1" s="139"/>
      <c r="E1" s="139"/>
    </row>
    <row r="2" spans="1:5" ht="30" customHeight="1">
      <c r="A2" s="134" t="s">
        <v>8563</v>
      </c>
      <c r="B2" s="134" t="s">
        <v>8564</v>
      </c>
      <c r="C2" s="133" t="s">
        <v>1828</v>
      </c>
      <c r="D2" s="133" t="s">
        <v>7161</v>
      </c>
      <c r="E2" s="133" t="s">
        <v>2085</v>
      </c>
    </row>
    <row r="3" spans="1:5">
      <c r="A3" s="140" t="s">
        <v>8544</v>
      </c>
      <c r="B3" s="140" t="s">
        <v>8551</v>
      </c>
      <c r="C3" s="173">
        <v>-0.88300000000000001</v>
      </c>
      <c r="D3" s="173">
        <v>0.13500000000000001</v>
      </c>
      <c r="E3" s="142">
        <v>6.7100000000000006E-11</v>
      </c>
    </row>
    <row r="4" spans="1:5">
      <c r="A4" s="140" t="s">
        <v>8544</v>
      </c>
      <c r="B4" s="140" t="s">
        <v>8534</v>
      </c>
      <c r="C4" s="173">
        <v>0.84799999999999998</v>
      </c>
      <c r="D4" s="173">
        <v>0.106</v>
      </c>
      <c r="E4" s="142">
        <v>1.1100000000000001E-15</v>
      </c>
    </row>
    <row r="5" spans="1:5">
      <c r="A5" s="140" t="s">
        <v>8544</v>
      </c>
      <c r="B5" s="140" t="s">
        <v>8538</v>
      </c>
      <c r="C5" s="173">
        <v>0.98899999999999999</v>
      </c>
      <c r="D5" s="173">
        <v>0.13600000000000001</v>
      </c>
      <c r="E5" s="142">
        <v>3.7500000000000002E-13</v>
      </c>
    </row>
    <row r="6" spans="1:5">
      <c r="A6" s="140" t="s">
        <v>8544</v>
      </c>
      <c r="B6" s="140" t="s">
        <v>8541</v>
      </c>
      <c r="C6" s="173">
        <v>-0.88900000000000001</v>
      </c>
      <c r="D6" s="173">
        <v>0.128</v>
      </c>
      <c r="E6" s="142">
        <v>3.4399999999999999E-12</v>
      </c>
    </row>
    <row r="7" spans="1:5">
      <c r="A7" s="140" t="s">
        <v>8544</v>
      </c>
      <c r="B7" s="140" t="s">
        <v>8561</v>
      </c>
      <c r="C7" s="173">
        <v>-5.5E-2</v>
      </c>
      <c r="D7" s="173">
        <v>2.1999999999999999E-2</v>
      </c>
      <c r="E7" s="142">
        <v>1.4999999999999999E-2</v>
      </c>
    </row>
    <row r="8" spans="1:5">
      <c r="A8" s="140" t="s">
        <v>8544</v>
      </c>
      <c r="B8" s="140" t="s">
        <v>8565</v>
      </c>
      <c r="C8" s="173">
        <v>-7.6999999999999999E-2</v>
      </c>
      <c r="D8" s="173">
        <v>4.7E-2</v>
      </c>
      <c r="E8" s="142">
        <v>0.10199999999999999</v>
      </c>
    </row>
    <row r="9" spans="1:5">
      <c r="A9" s="140" t="s">
        <v>8544</v>
      </c>
      <c r="B9" s="140" t="s">
        <v>8548</v>
      </c>
      <c r="C9" s="173">
        <v>2.5999999999999999E-2</v>
      </c>
      <c r="D9" s="173">
        <v>0.17399999999999999</v>
      </c>
      <c r="E9" s="142">
        <v>0.88</v>
      </c>
    </row>
    <row r="10" spans="1:5">
      <c r="A10" s="140" t="s">
        <v>8551</v>
      </c>
      <c r="B10" s="140" t="s">
        <v>8544</v>
      </c>
      <c r="C10" s="173">
        <v>-0.88300000000000001</v>
      </c>
      <c r="D10" s="173">
        <v>0.13500000000000001</v>
      </c>
      <c r="E10" s="142">
        <v>6.7100000000000006E-11</v>
      </c>
    </row>
    <row r="11" spans="1:5">
      <c r="A11" s="140" t="s">
        <v>8551</v>
      </c>
      <c r="B11" s="140" t="s">
        <v>8534</v>
      </c>
      <c r="C11" s="173">
        <v>-0.85299999999999998</v>
      </c>
      <c r="D11" s="173">
        <v>0.11700000000000001</v>
      </c>
      <c r="E11" s="142">
        <v>3.1700000000000001E-13</v>
      </c>
    </row>
    <row r="12" spans="1:5">
      <c r="A12" s="140" t="s">
        <v>8551</v>
      </c>
      <c r="B12" s="140" t="s">
        <v>8538</v>
      </c>
      <c r="C12" s="173">
        <v>-0.89900000000000002</v>
      </c>
      <c r="D12" s="173">
        <v>0.129</v>
      </c>
      <c r="E12" s="142">
        <v>3.5199999999999999E-12</v>
      </c>
    </row>
    <row r="13" spans="1:5">
      <c r="A13" s="140" t="s">
        <v>8551</v>
      </c>
      <c r="B13" s="140" t="s">
        <v>8541</v>
      </c>
      <c r="C13" s="173">
        <v>0.99199999999999999</v>
      </c>
      <c r="D13" s="173">
        <v>0.151</v>
      </c>
      <c r="E13" s="142">
        <v>4.6000000000000003E-11</v>
      </c>
    </row>
    <row r="14" spans="1:5">
      <c r="A14" s="140" t="s">
        <v>8551</v>
      </c>
      <c r="B14" s="140" t="s">
        <v>8561</v>
      </c>
      <c r="C14" s="173">
        <v>0.11600000000000001</v>
      </c>
      <c r="D14" s="173">
        <v>2.5000000000000001E-2</v>
      </c>
      <c r="E14" s="142">
        <v>3.3500000000000001E-6</v>
      </c>
    </row>
    <row r="15" spans="1:5">
      <c r="A15" s="140" t="s">
        <v>8551</v>
      </c>
      <c r="B15" s="140" t="s">
        <v>8565</v>
      </c>
      <c r="C15" s="173">
        <v>7.0999999999999994E-2</v>
      </c>
      <c r="D15" s="173">
        <v>4.9000000000000002E-2</v>
      </c>
      <c r="E15" s="142">
        <v>0.152</v>
      </c>
    </row>
    <row r="16" spans="1:5">
      <c r="A16" s="140" t="s">
        <v>8551</v>
      </c>
      <c r="B16" s="140" t="s">
        <v>8548</v>
      </c>
      <c r="C16" s="173">
        <v>-0.14299999999999999</v>
      </c>
      <c r="D16" s="173">
        <v>0.30199999999999999</v>
      </c>
      <c r="E16" s="142">
        <v>0.63500000000000001</v>
      </c>
    </row>
    <row r="17" spans="1:5">
      <c r="A17" s="140" t="s">
        <v>8534</v>
      </c>
      <c r="B17" s="140" t="s">
        <v>8544</v>
      </c>
      <c r="C17" s="173">
        <v>0.84799999999999998</v>
      </c>
      <c r="D17" s="173">
        <v>0.106</v>
      </c>
      <c r="E17" s="142">
        <v>1.1100000000000001E-15</v>
      </c>
    </row>
    <row r="18" spans="1:5">
      <c r="A18" s="140" t="s">
        <v>8534</v>
      </c>
      <c r="B18" s="140" t="s">
        <v>8551</v>
      </c>
      <c r="C18" s="173">
        <v>-0.85299999999999998</v>
      </c>
      <c r="D18" s="173">
        <v>0.11700000000000001</v>
      </c>
      <c r="E18" s="142">
        <v>3.1700000000000001E-13</v>
      </c>
    </row>
    <row r="19" spans="1:5">
      <c r="A19" s="140" t="s">
        <v>8534</v>
      </c>
      <c r="B19" s="140" t="s">
        <v>8538</v>
      </c>
      <c r="C19" s="173">
        <v>0.87</v>
      </c>
      <c r="D19" s="173">
        <v>0.109</v>
      </c>
      <c r="E19" s="142">
        <v>1.7800000000000001E-15</v>
      </c>
    </row>
    <row r="20" spans="1:5">
      <c r="A20" s="140" t="s">
        <v>8534</v>
      </c>
      <c r="B20" s="140" t="s">
        <v>8541</v>
      </c>
      <c r="C20" s="173">
        <v>-0.86899999999999999</v>
      </c>
      <c r="D20" s="173">
        <v>0.11799999999999999</v>
      </c>
      <c r="E20" s="142">
        <v>2.07E-13</v>
      </c>
    </row>
    <row r="21" spans="1:5">
      <c r="A21" s="140" t="s">
        <v>8534</v>
      </c>
      <c r="B21" s="140" t="s">
        <v>8561</v>
      </c>
      <c r="C21" s="173">
        <v>-5.2999999999999999E-2</v>
      </c>
      <c r="D21" s="173">
        <v>1.9E-2</v>
      </c>
      <c r="E21" s="142">
        <v>6.0000000000000001E-3</v>
      </c>
    </row>
    <row r="22" spans="1:5">
      <c r="A22" s="140" t="s">
        <v>8534</v>
      </c>
      <c r="B22" s="140" t="s">
        <v>8565</v>
      </c>
      <c r="C22" s="173">
        <v>-5.0999999999999997E-2</v>
      </c>
      <c r="D22" s="173">
        <v>3.7999999999999999E-2</v>
      </c>
      <c r="E22" s="142">
        <v>0.17299999999999999</v>
      </c>
    </row>
    <row r="23" spans="1:5">
      <c r="A23" s="140" t="s">
        <v>8534</v>
      </c>
      <c r="B23" s="140" t="s">
        <v>8548</v>
      </c>
      <c r="C23" s="173">
        <v>0.10299999999999999</v>
      </c>
      <c r="D23" s="173">
        <v>0.2</v>
      </c>
      <c r="E23" s="142">
        <v>0.60699999999999998</v>
      </c>
    </row>
    <row r="24" spans="1:5">
      <c r="A24" s="140" t="s">
        <v>8538</v>
      </c>
      <c r="B24" s="140" t="s">
        <v>8544</v>
      </c>
      <c r="C24" s="173">
        <v>0.98899999999999999</v>
      </c>
      <c r="D24" s="173">
        <v>0.13600000000000001</v>
      </c>
      <c r="E24" s="142">
        <v>3.7500000000000002E-13</v>
      </c>
    </row>
    <row r="25" spans="1:5">
      <c r="A25" s="140" t="s">
        <v>8538</v>
      </c>
      <c r="B25" s="140" t="s">
        <v>8551</v>
      </c>
      <c r="C25" s="173">
        <v>-0.89900000000000002</v>
      </c>
      <c r="D25" s="173">
        <v>0.129</v>
      </c>
      <c r="E25" s="142">
        <v>3.5199999999999999E-12</v>
      </c>
    </row>
    <row r="26" spans="1:5">
      <c r="A26" s="140" t="s">
        <v>8538</v>
      </c>
      <c r="B26" s="140" t="s">
        <v>8534</v>
      </c>
      <c r="C26" s="173">
        <v>0.87</v>
      </c>
      <c r="D26" s="173">
        <v>0.109</v>
      </c>
      <c r="E26" s="142">
        <v>1.7800000000000001E-15</v>
      </c>
    </row>
    <row r="27" spans="1:5">
      <c r="A27" s="140" t="s">
        <v>8538</v>
      </c>
      <c r="B27" s="140" t="s">
        <v>8541</v>
      </c>
      <c r="C27" s="173">
        <v>-0.89500000000000002</v>
      </c>
      <c r="D27" s="173">
        <v>0.125</v>
      </c>
      <c r="E27" s="142">
        <v>6.4999999999999996E-13</v>
      </c>
    </row>
    <row r="28" spans="1:5">
      <c r="A28" s="140" t="s">
        <v>8538</v>
      </c>
      <c r="B28" s="140" t="s">
        <v>8561</v>
      </c>
      <c r="C28" s="173">
        <v>-5.2999999999999999E-2</v>
      </c>
      <c r="D28" s="173">
        <v>2.1000000000000001E-2</v>
      </c>
      <c r="E28" s="142">
        <v>1.2E-2</v>
      </c>
    </row>
    <row r="29" spans="1:5">
      <c r="A29" s="140" t="s">
        <v>8538</v>
      </c>
      <c r="B29" s="140" t="s">
        <v>8565</v>
      </c>
      <c r="C29" s="173">
        <v>-0.05</v>
      </c>
      <c r="D29" s="173">
        <v>4.2999999999999997E-2</v>
      </c>
      <c r="E29" s="142">
        <v>0.248</v>
      </c>
    </row>
    <row r="30" spans="1:5">
      <c r="A30" s="140" t="s">
        <v>8538</v>
      </c>
      <c r="B30" s="140" t="s">
        <v>8548</v>
      </c>
      <c r="C30" s="173">
        <v>3.3000000000000002E-2</v>
      </c>
      <c r="D30" s="173">
        <v>0.182</v>
      </c>
      <c r="E30" s="142">
        <v>0.85499999999999998</v>
      </c>
    </row>
    <row r="31" spans="1:5">
      <c r="A31" s="140" t="s">
        <v>8541</v>
      </c>
      <c r="B31" s="140" t="s">
        <v>8544</v>
      </c>
      <c r="C31" s="173">
        <v>-0.88900000000000001</v>
      </c>
      <c r="D31" s="173">
        <v>0.128</v>
      </c>
      <c r="E31" s="142">
        <v>3.4399999999999999E-12</v>
      </c>
    </row>
    <row r="32" spans="1:5">
      <c r="A32" s="140" t="s">
        <v>8541</v>
      </c>
      <c r="B32" s="140" t="s">
        <v>8551</v>
      </c>
      <c r="C32" s="173">
        <v>0.99199999999999999</v>
      </c>
      <c r="D32" s="173">
        <v>0.151</v>
      </c>
      <c r="E32" s="142">
        <v>4.6000000000000003E-11</v>
      </c>
    </row>
    <row r="33" spans="1:5">
      <c r="A33" s="140" t="s">
        <v>8541</v>
      </c>
      <c r="B33" s="140" t="s">
        <v>8534</v>
      </c>
      <c r="C33" s="173">
        <v>-0.86899999999999999</v>
      </c>
      <c r="D33" s="173">
        <v>0.11799999999999999</v>
      </c>
      <c r="E33" s="142">
        <v>2.07E-13</v>
      </c>
    </row>
    <row r="34" spans="1:5">
      <c r="A34" s="140" t="s">
        <v>8541</v>
      </c>
      <c r="B34" s="140" t="s">
        <v>8538</v>
      </c>
      <c r="C34" s="173">
        <v>-0.89500000000000002</v>
      </c>
      <c r="D34" s="173">
        <v>0.125</v>
      </c>
      <c r="E34" s="142">
        <v>6.4999999999999996E-13</v>
      </c>
    </row>
    <row r="35" spans="1:5">
      <c r="A35" s="140" t="s">
        <v>8541</v>
      </c>
      <c r="B35" s="140" t="s">
        <v>8561</v>
      </c>
      <c r="C35" s="173">
        <v>0.12</v>
      </c>
      <c r="D35" s="173">
        <v>2.4E-2</v>
      </c>
      <c r="E35" s="142">
        <v>4.1199999999999998E-7</v>
      </c>
    </row>
    <row r="36" spans="1:5">
      <c r="A36" s="140" t="s">
        <v>8541</v>
      </c>
      <c r="B36" s="140" t="s">
        <v>8565</v>
      </c>
      <c r="C36" s="173">
        <v>5.8000000000000003E-2</v>
      </c>
      <c r="D36" s="173">
        <v>4.4999999999999998E-2</v>
      </c>
      <c r="E36" s="142">
        <v>0.20100000000000001</v>
      </c>
    </row>
    <row r="37" spans="1:5">
      <c r="A37" s="140" t="s">
        <v>8541</v>
      </c>
      <c r="B37" s="140" t="s">
        <v>8548</v>
      </c>
      <c r="C37" s="173">
        <v>-8.1000000000000003E-2</v>
      </c>
      <c r="D37" s="173">
        <v>0.27</v>
      </c>
      <c r="E37" s="142">
        <v>0.76400000000000001</v>
      </c>
    </row>
    <row r="38" spans="1:5">
      <c r="A38" s="140" t="s">
        <v>8561</v>
      </c>
      <c r="B38" s="140" t="s">
        <v>8544</v>
      </c>
      <c r="C38" s="173">
        <v>-5.5E-2</v>
      </c>
      <c r="D38" s="173">
        <v>2.1999999999999999E-2</v>
      </c>
      <c r="E38" s="142">
        <v>1.4999999999999999E-2</v>
      </c>
    </row>
    <row r="39" spans="1:5">
      <c r="A39" s="140" t="s">
        <v>8561</v>
      </c>
      <c r="B39" s="140" t="s">
        <v>8551</v>
      </c>
      <c r="C39" s="173">
        <v>0.11600000000000001</v>
      </c>
      <c r="D39" s="173">
        <v>2.5000000000000001E-2</v>
      </c>
      <c r="E39" s="142">
        <v>3.3500000000000001E-6</v>
      </c>
    </row>
    <row r="40" spans="1:5">
      <c r="A40" s="140" t="s">
        <v>8561</v>
      </c>
      <c r="B40" s="140" t="s">
        <v>8534</v>
      </c>
      <c r="C40" s="173">
        <v>-5.2999999999999999E-2</v>
      </c>
      <c r="D40" s="173">
        <v>1.9E-2</v>
      </c>
      <c r="E40" s="142">
        <v>6.0000000000000001E-3</v>
      </c>
    </row>
    <row r="41" spans="1:5">
      <c r="A41" s="140" t="s">
        <v>8561</v>
      </c>
      <c r="B41" s="140" t="s">
        <v>8538</v>
      </c>
      <c r="C41" s="173">
        <v>-5.2999999999999999E-2</v>
      </c>
      <c r="D41" s="173">
        <v>2.1000000000000001E-2</v>
      </c>
      <c r="E41" s="142">
        <v>1.2E-2</v>
      </c>
    </row>
    <row r="42" spans="1:5">
      <c r="A42" s="140" t="s">
        <v>8561</v>
      </c>
      <c r="B42" s="140" t="s">
        <v>8541</v>
      </c>
      <c r="C42" s="173">
        <v>0.12</v>
      </c>
      <c r="D42" s="173">
        <v>2.4E-2</v>
      </c>
      <c r="E42" s="142">
        <v>4.1199999999999998E-7</v>
      </c>
    </row>
    <row r="43" spans="1:5">
      <c r="A43" s="140" t="s">
        <v>8561</v>
      </c>
      <c r="B43" s="140" t="s">
        <v>8565</v>
      </c>
      <c r="C43" s="173">
        <v>0.35399999999999998</v>
      </c>
      <c r="D43" s="173">
        <v>4.1000000000000002E-2</v>
      </c>
      <c r="E43" s="142">
        <v>0</v>
      </c>
    </row>
    <row r="44" spans="1:5">
      <c r="A44" s="140" t="s">
        <v>8561</v>
      </c>
      <c r="B44" s="140" t="s">
        <v>8548</v>
      </c>
      <c r="C44" s="173">
        <v>-5.0000000000000001E-3</v>
      </c>
      <c r="D44" s="173">
        <v>4.4999999999999998E-2</v>
      </c>
      <c r="E44" s="142">
        <v>0.90800000000000003</v>
      </c>
    </row>
    <row r="45" spans="1:5">
      <c r="A45" s="140" t="s">
        <v>8565</v>
      </c>
      <c r="B45" s="140" t="s">
        <v>8544</v>
      </c>
      <c r="C45" s="173">
        <v>-7.7100000000000002E-2</v>
      </c>
      <c r="D45" s="173">
        <v>4.7100000000000003E-2</v>
      </c>
      <c r="E45" s="142">
        <v>0.101642448</v>
      </c>
    </row>
    <row r="46" spans="1:5">
      <c r="A46" s="140" t="s">
        <v>8565</v>
      </c>
      <c r="B46" s="140" t="s">
        <v>8551</v>
      </c>
      <c r="C46" s="173">
        <v>7.0599999999999996E-2</v>
      </c>
      <c r="D46" s="173">
        <v>4.9299999999999997E-2</v>
      </c>
      <c r="E46" s="142">
        <v>0.15212988999999999</v>
      </c>
    </row>
    <row r="47" spans="1:5">
      <c r="A47" s="140" t="s">
        <v>8565</v>
      </c>
      <c r="B47" s="140" t="s">
        <v>8534</v>
      </c>
      <c r="C47" s="173">
        <v>-5.11E-2</v>
      </c>
      <c r="D47" s="173">
        <v>3.7499999999999999E-2</v>
      </c>
      <c r="E47" s="142">
        <v>0.172987588</v>
      </c>
    </row>
    <row r="48" spans="1:5">
      <c r="A48" s="140" t="s">
        <v>8565</v>
      </c>
      <c r="B48" s="140" t="s">
        <v>8538</v>
      </c>
      <c r="C48" s="173">
        <v>-5.0099999999999999E-2</v>
      </c>
      <c r="D48" s="173">
        <v>4.3400000000000001E-2</v>
      </c>
      <c r="E48" s="142">
        <v>0.24834528</v>
      </c>
    </row>
    <row r="49" spans="1:5">
      <c r="A49" s="140" t="s">
        <v>8565</v>
      </c>
      <c r="B49" s="140" t="s">
        <v>8541</v>
      </c>
      <c r="C49" s="173">
        <v>5.7700000000000001E-2</v>
      </c>
      <c r="D49" s="173">
        <v>4.5100000000000001E-2</v>
      </c>
      <c r="E49" s="142">
        <v>0.20076357</v>
      </c>
    </row>
    <row r="50" spans="1:5">
      <c r="A50" s="140" t="s">
        <v>8565</v>
      </c>
      <c r="B50" s="140" t="s">
        <v>8561</v>
      </c>
      <c r="C50" s="173">
        <v>0.35399999999999998</v>
      </c>
      <c r="D50" s="173">
        <v>4.1000000000000002E-2</v>
      </c>
      <c r="E50" s="142">
        <v>0</v>
      </c>
    </row>
    <row r="51" spans="1:5">
      <c r="A51" s="140" t="s">
        <v>8565</v>
      </c>
      <c r="B51" s="140" t="s">
        <v>8548</v>
      </c>
      <c r="C51" s="173">
        <v>-6.5000000000000002E-2</v>
      </c>
      <c r="D51" s="173">
        <v>8.5999999999999993E-2</v>
      </c>
      <c r="E51" s="142">
        <v>0.45</v>
      </c>
    </row>
    <row r="52" spans="1:5">
      <c r="A52" s="140" t="s">
        <v>8548</v>
      </c>
      <c r="B52" s="140" t="s">
        <v>8544</v>
      </c>
      <c r="C52" s="173">
        <v>2.5999999999999999E-2</v>
      </c>
      <c r="D52" s="173">
        <v>0.17399999999999999</v>
      </c>
      <c r="E52" s="142">
        <v>0.88</v>
      </c>
    </row>
    <row r="53" spans="1:5">
      <c r="A53" s="140" t="s">
        <v>8548</v>
      </c>
      <c r="B53" s="140" t="s">
        <v>8551</v>
      </c>
      <c r="C53" s="173">
        <v>-0.14299999999999999</v>
      </c>
      <c r="D53" s="173">
        <v>0.30199999999999999</v>
      </c>
      <c r="E53" s="142">
        <v>0.63500000000000001</v>
      </c>
    </row>
    <row r="54" spans="1:5">
      <c r="A54" s="140" t="s">
        <v>8548</v>
      </c>
      <c r="B54" s="140" t="s">
        <v>8534</v>
      </c>
      <c r="C54" s="173">
        <v>0.10299999999999999</v>
      </c>
      <c r="D54" s="173">
        <v>0.2</v>
      </c>
      <c r="E54" s="142">
        <v>0.60699999999999998</v>
      </c>
    </row>
    <row r="55" spans="1:5">
      <c r="A55" s="140" t="s">
        <v>8548</v>
      </c>
      <c r="B55" s="140" t="s">
        <v>8538</v>
      </c>
      <c r="C55" s="173">
        <v>3.3000000000000002E-2</v>
      </c>
      <c r="D55" s="173">
        <v>0.182</v>
      </c>
      <c r="E55" s="142">
        <v>0.85499999999999998</v>
      </c>
    </row>
    <row r="56" spans="1:5">
      <c r="A56" s="140" t="s">
        <v>8548</v>
      </c>
      <c r="B56" s="140" t="s">
        <v>8541</v>
      </c>
      <c r="C56" s="173">
        <v>-8.1000000000000003E-2</v>
      </c>
      <c r="D56" s="173">
        <v>0.27</v>
      </c>
      <c r="E56" s="142">
        <v>0.76400000000000001</v>
      </c>
    </row>
    <row r="57" spans="1:5">
      <c r="A57" s="140" t="s">
        <v>8548</v>
      </c>
      <c r="B57" s="140" t="s">
        <v>8561</v>
      </c>
      <c r="C57" s="173">
        <v>-5.0000000000000001E-3</v>
      </c>
      <c r="D57" s="173">
        <v>4.4999999999999998E-2</v>
      </c>
      <c r="E57" s="142">
        <v>0.90800000000000003</v>
      </c>
    </row>
    <row r="58" spans="1:5">
      <c r="A58" s="139" t="s">
        <v>8548</v>
      </c>
      <c r="B58" s="139" t="s">
        <v>8565</v>
      </c>
      <c r="C58" s="174">
        <v>-6.5000000000000002E-2</v>
      </c>
      <c r="D58" s="174">
        <v>8.5999999999999993E-2</v>
      </c>
      <c r="E58" s="151">
        <v>0.45</v>
      </c>
    </row>
    <row r="59" spans="1:5">
      <c r="A59" s="85"/>
      <c r="B59" s="85"/>
      <c r="C59" s="85"/>
      <c r="D59" s="85"/>
      <c r="E59" s="8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9"/>
  <sheetViews>
    <sheetView workbookViewId="0">
      <selection activeCell="D14" sqref="D14"/>
    </sheetView>
  </sheetViews>
  <sheetFormatPr defaultColWidth="10.85546875" defaultRowHeight="15"/>
  <cols>
    <col min="1" max="1" width="15.7109375" customWidth="1"/>
    <col min="2" max="2" width="22.28515625" customWidth="1"/>
    <col min="3" max="3" width="17" customWidth="1"/>
    <col min="4" max="4" width="27.140625" customWidth="1"/>
    <col min="5" max="5" width="19.28515625" customWidth="1"/>
  </cols>
  <sheetData>
    <row r="1" spans="1:5" ht="18.75" customHeight="1">
      <c r="A1" s="194" t="s">
        <v>3</v>
      </c>
      <c r="B1" s="194"/>
      <c r="C1" s="194"/>
      <c r="D1" s="194"/>
      <c r="E1" s="194"/>
    </row>
    <row r="2" spans="1:5" ht="15.75" customHeight="1">
      <c r="A2" s="49"/>
      <c r="B2" s="49"/>
      <c r="C2" s="49"/>
      <c r="D2" s="49"/>
      <c r="E2" s="49"/>
    </row>
    <row r="3" spans="1:5" ht="16.5" customHeight="1">
      <c r="A3" s="159" t="s">
        <v>333</v>
      </c>
      <c r="B3" s="159" t="s">
        <v>249</v>
      </c>
      <c r="C3" s="159" t="s">
        <v>334</v>
      </c>
      <c r="D3" s="159" t="s">
        <v>335</v>
      </c>
      <c r="E3" s="159" t="s">
        <v>336</v>
      </c>
    </row>
    <row r="4" spans="1:5" ht="15.75" customHeight="1">
      <c r="A4" s="160">
        <v>1958</v>
      </c>
      <c r="B4" s="1" t="s">
        <v>337</v>
      </c>
      <c r="C4" s="1"/>
      <c r="D4" s="1"/>
      <c r="E4" s="1" t="s">
        <v>338</v>
      </c>
    </row>
    <row r="5" spans="1:5">
      <c r="A5" s="50" t="s">
        <v>63</v>
      </c>
      <c r="B5" s="1" t="s">
        <v>337</v>
      </c>
      <c r="C5" s="1"/>
      <c r="D5" s="1"/>
      <c r="E5" s="1" t="s">
        <v>338</v>
      </c>
    </row>
    <row r="6" spans="1:5">
      <c r="A6" s="50" t="s">
        <v>339</v>
      </c>
      <c r="B6" s="51" t="s">
        <v>340</v>
      </c>
      <c r="C6" s="1"/>
      <c r="D6" s="1"/>
      <c r="E6" s="1" t="s">
        <v>341</v>
      </c>
    </row>
    <row r="7" spans="1:5" ht="26.25" customHeight="1">
      <c r="A7" s="50" t="s">
        <v>73</v>
      </c>
      <c r="B7" s="1" t="s">
        <v>342</v>
      </c>
      <c r="C7" s="1"/>
      <c r="D7" s="52" t="s">
        <v>343</v>
      </c>
      <c r="E7" s="1" t="s">
        <v>341</v>
      </c>
    </row>
    <row r="8" spans="1:5">
      <c r="A8" s="50" t="s">
        <v>77</v>
      </c>
      <c r="B8" s="51" t="s">
        <v>344</v>
      </c>
      <c r="C8" s="1"/>
      <c r="D8" s="52"/>
      <c r="E8" s="1" t="s">
        <v>345</v>
      </c>
    </row>
    <row r="9" spans="1:5">
      <c r="A9" s="50" t="s">
        <v>80</v>
      </c>
      <c r="B9" s="1" t="s">
        <v>346</v>
      </c>
      <c r="C9" s="1"/>
      <c r="D9" s="1"/>
      <c r="E9" s="1" t="s">
        <v>338</v>
      </c>
    </row>
    <row r="10" spans="1:5">
      <c r="A10" s="50" t="s">
        <v>84</v>
      </c>
      <c r="B10" s="51" t="s">
        <v>347</v>
      </c>
      <c r="C10" s="1"/>
      <c r="D10" s="1"/>
      <c r="E10" s="1" t="s">
        <v>338</v>
      </c>
    </row>
    <row r="11" spans="1:5">
      <c r="A11" s="50" t="s">
        <v>87</v>
      </c>
      <c r="B11" s="1" t="s">
        <v>348</v>
      </c>
      <c r="C11" s="1"/>
      <c r="D11" s="1"/>
      <c r="E11" s="1" t="s">
        <v>338</v>
      </c>
    </row>
    <row r="12" spans="1:5" ht="64.5" customHeight="1">
      <c r="A12" s="50" t="s">
        <v>91</v>
      </c>
      <c r="B12" s="1" t="s">
        <v>349</v>
      </c>
      <c r="C12" s="1"/>
      <c r="D12" s="52" t="s">
        <v>350</v>
      </c>
      <c r="E12" s="1" t="s">
        <v>338</v>
      </c>
    </row>
    <row r="13" spans="1:5">
      <c r="A13" s="50" t="s">
        <v>95</v>
      </c>
      <c r="B13" s="51" t="s">
        <v>351</v>
      </c>
      <c r="C13" s="1"/>
      <c r="D13" s="1"/>
      <c r="E13" s="1" t="s">
        <v>338</v>
      </c>
    </row>
    <row r="14" spans="1:5">
      <c r="A14" s="50" t="s">
        <v>99</v>
      </c>
      <c r="B14" s="51" t="s">
        <v>347</v>
      </c>
      <c r="C14" s="1"/>
      <c r="D14" s="1"/>
      <c r="E14" s="1" t="s">
        <v>338</v>
      </c>
    </row>
    <row r="15" spans="1:5" ht="26.25" customHeight="1">
      <c r="A15" s="50" t="s">
        <v>102</v>
      </c>
      <c r="B15" s="51" t="s">
        <v>352</v>
      </c>
      <c r="C15" s="1"/>
      <c r="D15" s="52" t="s">
        <v>353</v>
      </c>
      <c r="E15" s="1" t="s">
        <v>338</v>
      </c>
    </row>
    <row r="16" spans="1:5" ht="51.75" customHeight="1">
      <c r="A16" s="160" t="s">
        <v>107</v>
      </c>
      <c r="B16" s="51" t="s">
        <v>351</v>
      </c>
      <c r="C16" s="1"/>
      <c r="D16" s="52" t="s">
        <v>354</v>
      </c>
      <c r="E16" s="1" t="s">
        <v>338</v>
      </c>
    </row>
    <row r="17" spans="1:5">
      <c r="A17" s="50" t="s">
        <v>355</v>
      </c>
      <c r="B17" s="51" t="s">
        <v>340</v>
      </c>
      <c r="C17" s="1"/>
      <c r="D17" s="1"/>
      <c r="E17" s="1" t="s">
        <v>341</v>
      </c>
    </row>
    <row r="18" spans="1:5">
      <c r="A18" s="50" t="s">
        <v>356</v>
      </c>
      <c r="B18" s="51" t="s">
        <v>352</v>
      </c>
      <c r="C18" s="1"/>
      <c r="D18" s="1"/>
      <c r="E18" s="1" t="s">
        <v>338</v>
      </c>
    </row>
    <row r="19" spans="1:5">
      <c r="A19" s="50" t="s">
        <v>304</v>
      </c>
      <c r="B19" s="51" t="s">
        <v>357</v>
      </c>
      <c r="C19" s="1"/>
      <c r="D19" s="1"/>
      <c r="E19" s="1" t="s">
        <v>358</v>
      </c>
    </row>
    <row r="20" spans="1:5" ht="26.25" customHeight="1">
      <c r="A20" s="50" t="s">
        <v>128</v>
      </c>
      <c r="B20" s="51" t="s">
        <v>352</v>
      </c>
      <c r="C20" s="1"/>
      <c r="D20" s="52" t="s">
        <v>353</v>
      </c>
      <c r="E20" s="1" t="s">
        <v>338</v>
      </c>
    </row>
    <row r="21" spans="1:5">
      <c r="A21" s="50" t="s">
        <v>131</v>
      </c>
      <c r="B21" s="51" t="s">
        <v>340</v>
      </c>
      <c r="C21" s="1"/>
      <c r="D21" s="1"/>
      <c r="E21" s="1" t="s">
        <v>341</v>
      </c>
    </row>
    <row r="22" spans="1:5" ht="26.25" customHeight="1">
      <c r="A22" s="50" t="s">
        <v>134</v>
      </c>
      <c r="B22" s="48" t="s">
        <v>359</v>
      </c>
      <c r="C22" s="1"/>
      <c r="D22" s="52" t="s">
        <v>360</v>
      </c>
      <c r="E22" s="1" t="s">
        <v>338</v>
      </c>
    </row>
    <row r="23" spans="1:5" ht="39" customHeight="1">
      <c r="A23" s="50" t="s">
        <v>137</v>
      </c>
      <c r="B23" s="51" t="s">
        <v>351</v>
      </c>
      <c r="C23" s="1" t="s">
        <v>361</v>
      </c>
      <c r="D23" s="52" t="s">
        <v>362</v>
      </c>
      <c r="E23" s="1" t="s">
        <v>338</v>
      </c>
    </row>
    <row r="24" spans="1:5">
      <c r="A24" s="50" t="s">
        <v>317</v>
      </c>
      <c r="B24" s="51" t="s">
        <v>363</v>
      </c>
      <c r="C24" s="1"/>
      <c r="D24" s="1"/>
      <c r="E24" s="1" t="s">
        <v>341</v>
      </c>
    </row>
    <row r="25" spans="1:5" ht="26.25" customHeight="1">
      <c r="A25" s="50" t="s">
        <v>150</v>
      </c>
      <c r="B25" s="1" t="s">
        <v>364</v>
      </c>
      <c r="C25" s="1"/>
      <c r="D25" s="52" t="s">
        <v>365</v>
      </c>
      <c r="E25" s="1" t="s">
        <v>341</v>
      </c>
    </row>
    <row r="26" spans="1:5" ht="51.75" customHeight="1">
      <c r="A26" s="50" t="s">
        <v>156</v>
      </c>
      <c r="B26" s="1" t="s">
        <v>352</v>
      </c>
      <c r="C26" s="1"/>
      <c r="D26" s="52" t="s">
        <v>366</v>
      </c>
      <c r="E26" s="1" t="s">
        <v>338</v>
      </c>
    </row>
    <row r="27" spans="1:5">
      <c r="A27" s="50" t="s">
        <v>160</v>
      </c>
      <c r="B27" s="51" t="s">
        <v>367</v>
      </c>
      <c r="C27" s="1"/>
      <c r="D27" s="1"/>
      <c r="E27" s="1" t="s">
        <v>341</v>
      </c>
    </row>
    <row r="28" spans="1:5">
      <c r="A28" s="50" t="s">
        <v>163</v>
      </c>
      <c r="B28" s="1" t="s">
        <v>337</v>
      </c>
      <c r="C28" s="1"/>
      <c r="D28" s="1" t="s">
        <v>368</v>
      </c>
      <c r="E28" s="1" t="s">
        <v>338</v>
      </c>
    </row>
    <row r="29" spans="1:5">
      <c r="A29" s="1"/>
      <c r="B29" s="1"/>
      <c r="C29" s="1"/>
      <c r="D29" s="1"/>
      <c r="E29" s="1"/>
    </row>
  </sheetData>
  <mergeCells count="1">
    <mergeCell ref="A1:E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74"/>
  <sheetViews>
    <sheetView zoomScaleNormal="100" workbookViewId="0">
      <selection activeCell="A6" sqref="A6"/>
    </sheetView>
  </sheetViews>
  <sheetFormatPr defaultColWidth="10.85546875" defaultRowHeight="15"/>
  <cols>
    <col min="1" max="1" width="18.85546875" customWidth="1"/>
    <col min="2" max="2" width="15" customWidth="1"/>
    <col min="3" max="3" width="11.5703125" customWidth="1"/>
    <col min="4" max="4" width="19.5703125" customWidth="1"/>
    <col min="5" max="5" width="15.7109375" customWidth="1"/>
    <col min="6" max="6" width="19.28515625" customWidth="1"/>
    <col min="7" max="7" width="17.85546875" customWidth="1"/>
    <col min="8" max="8" width="17.28515625" customWidth="1"/>
    <col min="9" max="9" width="15.140625" customWidth="1"/>
    <col min="10" max="10" width="14.7109375" customWidth="1"/>
    <col min="11" max="11" width="15" customWidth="1"/>
    <col min="12" max="12" width="13.7109375" customWidth="1"/>
    <col min="13" max="13" width="19.28515625" customWidth="1"/>
    <col min="14" max="14" width="15.7109375" customWidth="1"/>
    <col min="15" max="15" width="13" customWidth="1"/>
    <col min="16" max="16" width="13.85546875" customWidth="1"/>
    <col min="17" max="17" width="11.5703125" customWidth="1"/>
  </cols>
  <sheetData>
    <row r="1" spans="1:17" ht="15.75" customHeight="1">
      <c r="A1" s="86" t="s">
        <v>4</v>
      </c>
      <c r="B1" s="85"/>
      <c r="C1" s="85"/>
      <c r="D1" s="85"/>
      <c r="E1" s="85"/>
      <c r="F1" s="85"/>
      <c r="G1" s="85"/>
      <c r="H1" s="85"/>
      <c r="I1" s="85"/>
      <c r="J1" s="85"/>
      <c r="K1" s="85"/>
      <c r="L1" s="85"/>
      <c r="M1" s="85"/>
      <c r="N1" s="85"/>
      <c r="O1" s="85"/>
      <c r="P1" s="85"/>
      <c r="Q1" s="85"/>
    </row>
    <row r="2" spans="1:17" ht="15.75" customHeight="1">
      <c r="A2" s="14"/>
      <c r="B2" s="53"/>
      <c r="C2" s="53"/>
      <c r="D2" s="14"/>
      <c r="E2" s="14"/>
      <c r="F2" s="14"/>
      <c r="G2" s="14"/>
      <c r="H2" s="14"/>
      <c r="I2" s="14"/>
      <c r="J2" s="14"/>
      <c r="K2" s="14"/>
      <c r="L2" s="14"/>
      <c r="M2" s="14"/>
      <c r="N2" s="14"/>
      <c r="O2" s="14"/>
      <c r="P2" s="14"/>
      <c r="Q2" s="14"/>
    </row>
    <row r="3" spans="1:17" ht="39.75" customHeight="1">
      <c r="A3" s="54" t="s">
        <v>333</v>
      </c>
      <c r="B3" s="54" t="s">
        <v>197</v>
      </c>
      <c r="C3" s="54" t="s">
        <v>369</v>
      </c>
      <c r="D3" s="55" t="s">
        <v>370</v>
      </c>
      <c r="E3" s="55" t="s">
        <v>371</v>
      </c>
      <c r="F3" s="55" t="s">
        <v>372</v>
      </c>
      <c r="G3" s="55" t="s">
        <v>373</v>
      </c>
      <c r="H3" s="55" t="s">
        <v>374</v>
      </c>
      <c r="I3" s="55" t="s">
        <v>375</v>
      </c>
      <c r="J3" s="55" t="s">
        <v>376</v>
      </c>
      <c r="K3" s="56" t="s">
        <v>377</v>
      </c>
      <c r="L3" s="55" t="s">
        <v>378</v>
      </c>
      <c r="M3" s="55" t="s">
        <v>379</v>
      </c>
      <c r="N3" s="55" t="s">
        <v>380</v>
      </c>
      <c r="O3" s="55" t="s">
        <v>381</v>
      </c>
      <c r="P3" s="55" t="s">
        <v>382</v>
      </c>
      <c r="Q3" s="57" t="s">
        <v>383</v>
      </c>
    </row>
    <row r="4" spans="1:17" ht="13.5" customHeight="1">
      <c r="A4" s="162">
        <v>1958</v>
      </c>
      <c r="B4" s="195" t="s">
        <v>201</v>
      </c>
      <c r="C4" s="58" t="s">
        <v>384</v>
      </c>
      <c r="D4" s="1">
        <v>10416124</v>
      </c>
      <c r="E4" s="1">
        <v>0</v>
      </c>
      <c r="F4" s="1">
        <v>10416124</v>
      </c>
      <c r="G4" s="1">
        <v>0</v>
      </c>
      <c r="H4" s="1">
        <v>0</v>
      </c>
      <c r="I4" s="1">
        <v>5178615</v>
      </c>
      <c r="J4" s="1">
        <v>0</v>
      </c>
      <c r="K4" s="1">
        <v>77</v>
      </c>
      <c r="L4" s="1">
        <v>484</v>
      </c>
      <c r="M4" s="1">
        <v>18094</v>
      </c>
      <c r="N4" s="1">
        <v>0</v>
      </c>
      <c r="O4" s="1">
        <v>0</v>
      </c>
      <c r="P4" s="1">
        <v>5218370</v>
      </c>
      <c r="Q4" s="59">
        <v>1.0008844059505799</v>
      </c>
    </row>
    <row r="5" spans="1:17" ht="12.75" customHeight="1">
      <c r="A5" s="162"/>
      <c r="B5" s="195"/>
      <c r="C5" s="58" t="s">
        <v>385</v>
      </c>
      <c r="D5" s="1">
        <v>10416083</v>
      </c>
      <c r="E5" s="1">
        <v>0</v>
      </c>
      <c r="F5" s="1">
        <v>10416083</v>
      </c>
      <c r="G5" s="1">
        <v>0</v>
      </c>
      <c r="H5" s="1">
        <v>0</v>
      </c>
      <c r="I5" s="1">
        <v>5207851</v>
      </c>
      <c r="J5" s="1">
        <v>1</v>
      </c>
      <c r="K5" s="1">
        <v>42</v>
      </c>
      <c r="L5" s="1">
        <v>472</v>
      </c>
      <c r="M5" s="1">
        <v>18019</v>
      </c>
      <c r="N5" s="1">
        <v>0</v>
      </c>
      <c r="O5" s="1">
        <v>0</v>
      </c>
      <c r="P5" s="1">
        <v>5189226</v>
      </c>
      <c r="Q5" s="59">
        <v>1.00107349525668</v>
      </c>
    </row>
    <row r="6" spans="1:17" ht="12.75" customHeight="1">
      <c r="A6" s="160" t="s">
        <v>63</v>
      </c>
      <c r="B6" s="196" t="s">
        <v>201</v>
      </c>
      <c r="C6" s="58" t="s">
        <v>384</v>
      </c>
      <c r="D6" s="1">
        <v>8186285</v>
      </c>
      <c r="E6" s="1">
        <v>0</v>
      </c>
      <c r="F6" s="1">
        <v>8186285</v>
      </c>
      <c r="G6" s="1">
        <v>0</v>
      </c>
      <c r="H6" s="1">
        <v>0</v>
      </c>
      <c r="I6" s="1">
        <v>4088453</v>
      </c>
      <c r="J6" s="1">
        <v>4014</v>
      </c>
      <c r="K6" s="1">
        <v>9</v>
      </c>
      <c r="L6" s="1">
        <v>922</v>
      </c>
      <c r="M6" s="1">
        <v>10812</v>
      </c>
      <c r="N6" s="1">
        <v>0</v>
      </c>
      <c r="O6" s="1">
        <v>2</v>
      </c>
      <c r="P6" s="1">
        <v>4081151</v>
      </c>
      <c r="Q6" s="59">
        <v>1.00215717458862</v>
      </c>
    </row>
    <row r="7" spans="1:17" ht="12.75" customHeight="1">
      <c r="A7" s="160"/>
      <c r="B7" s="196"/>
      <c r="C7" s="58" t="s">
        <v>385</v>
      </c>
      <c r="D7" s="1">
        <v>8186385</v>
      </c>
      <c r="E7" s="1">
        <v>0</v>
      </c>
      <c r="F7" s="1">
        <v>8186385</v>
      </c>
      <c r="G7" s="1">
        <v>0</v>
      </c>
      <c r="H7" s="1">
        <v>0</v>
      </c>
      <c r="I7" s="1">
        <v>4042925</v>
      </c>
      <c r="J7" s="1">
        <v>4015</v>
      </c>
      <c r="K7" s="1">
        <v>49</v>
      </c>
      <c r="L7" s="1">
        <v>1000</v>
      </c>
      <c r="M7" s="1">
        <v>10863</v>
      </c>
      <c r="N7" s="1">
        <v>0</v>
      </c>
      <c r="O7" s="1">
        <v>0</v>
      </c>
      <c r="P7" s="1">
        <v>4126533</v>
      </c>
      <c r="Q7" s="59">
        <v>1.0030546582437001</v>
      </c>
    </row>
    <row r="8" spans="1:17" ht="12.75" customHeight="1">
      <c r="A8" s="160" t="s">
        <v>68</v>
      </c>
      <c r="B8" s="2" t="s">
        <v>57</v>
      </c>
      <c r="C8" s="58" t="s">
        <v>384</v>
      </c>
      <c r="D8" s="1">
        <v>27375080</v>
      </c>
      <c r="E8" s="1">
        <v>1306612</v>
      </c>
      <c r="F8" s="1">
        <v>26068468</v>
      </c>
      <c r="G8" s="1">
        <v>9555456</v>
      </c>
      <c r="H8" s="1">
        <v>0</v>
      </c>
      <c r="I8" s="1">
        <v>8807059</v>
      </c>
      <c r="J8" s="1">
        <v>393920</v>
      </c>
      <c r="K8" s="1">
        <v>8</v>
      </c>
      <c r="L8" s="1">
        <v>25</v>
      </c>
      <c r="M8" s="1">
        <v>562101</v>
      </c>
      <c r="N8" s="1">
        <v>61</v>
      </c>
      <c r="O8" s="1">
        <v>1795</v>
      </c>
      <c r="P8" s="1">
        <v>6748018</v>
      </c>
      <c r="Q8" s="59">
        <v>1.02696680354773</v>
      </c>
    </row>
    <row r="9" spans="1:17" ht="12.75" customHeight="1">
      <c r="A9" s="160" t="s">
        <v>71</v>
      </c>
      <c r="B9" s="2" t="s">
        <v>201</v>
      </c>
      <c r="C9" s="58" t="s">
        <v>384</v>
      </c>
      <c r="D9" s="1">
        <v>27375080</v>
      </c>
      <c r="E9" s="1">
        <v>1306612</v>
      </c>
      <c r="F9" s="1">
        <v>26068468</v>
      </c>
      <c r="G9" s="1">
        <v>12920399</v>
      </c>
      <c r="H9" s="1">
        <v>0</v>
      </c>
      <c r="I9" s="1">
        <v>7668049</v>
      </c>
      <c r="J9" s="1">
        <v>149776</v>
      </c>
      <c r="K9" s="1">
        <v>30</v>
      </c>
      <c r="L9" s="1">
        <v>14</v>
      </c>
      <c r="M9" s="1">
        <v>446744</v>
      </c>
      <c r="N9" s="1">
        <v>23</v>
      </c>
      <c r="O9" s="1">
        <v>1763</v>
      </c>
      <c r="P9" s="1">
        <v>4881656</v>
      </c>
      <c r="Q9" s="59">
        <v>1.0035644275437401</v>
      </c>
    </row>
    <row r="10" spans="1:17" ht="12.75" customHeight="1">
      <c r="A10" s="160"/>
      <c r="B10" s="2"/>
      <c r="C10" s="58" t="s">
        <v>385</v>
      </c>
      <c r="D10" s="1">
        <v>27375080</v>
      </c>
      <c r="E10" s="1">
        <v>1306612</v>
      </c>
      <c r="F10" s="1">
        <v>26068468</v>
      </c>
      <c r="G10" s="1">
        <v>14200769</v>
      </c>
      <c r="H10" s="1">
        <v>0</v>
      </c>
      <c r="I10" s="1">
        <v>7495647</v>
      </c>
      <c r="J10" s="1">
        <v>101088</v>
      </c>
      <c r="K10" s="1">
        <v>234</v>
      </c>
      <c r="L10" s="1">
        <v>6</v>
      </c>
      <c r="M10" s="1">
        <v>367662</v>
      </c>
      <c r="N10" s="1">
        <v>17</v>
      </c>
      <c r="O10" s="1">
        <v>1733</v>
      </c>
      <c r="P10" s="1">
        <v>3901306</v>
      </c>
      <c r="Q10" s="59">
        <v>1.0049309778761999</v>
      </c>
    </row>
    <row r="11" spans="1:17" ht="12.75" customHeight="1">
      <c r="A11" s="160" t="s">
        <v>73</v>
      </c>
      <c r="B11" s="2" t="s">
        <v>56</v>
      </c>
      <c r="C11" s="58" t="s">
        <v>384</v>
      </c>
      <c r="D11" s="1">
        <v>46126171</v>
      </c>
      <c r="E11" s="1">
        <v>2953963</v>
      </c>
      <c r="F11" s="1">
        <v>43172208</v>
      </c>
      <c r="G11" s="1">
        <v>27199373</v>
      </c>
      <c r="H11" s="1">
        <v>0</v>
      </c>
      <c r="I11" s="1">
        <v>10496974</v>
      </c>
      <c r="J11" s="1">
        <v>593778</v>
      </c>
      <c r="K11" s="1">
        <v>298</v>
      </c>
      <c r="L11" s="1">
        <v>0</v>
      </c>
      <c r="M11" s="1">
        <v>442833</v>
      </c>
      <c r="N11" s="1">
        <v>63</v>
      </c>
      <c r="O11" s="1">
        <v>2801</v>
      </c>
      <c r="P11" s="1">
        <v>4436088</v>
      </c>
      <c r="Q11" s="59">
        <v>0.99123814529920895</v>
      </c>
    </row>
    <row r="12" spans="1:17" ht="12.75" customHeight="1">
      <c r="A12" s="160"/>
      <c r="B12" s="2"/>
      <c r="C12" s="58" t="s">
        <v>385</v>
      </c>
      <c r="D12" s="1">
        <v>46126171</v>
      </c>
      <c r="E12" s="1">
        <v>2953963</v>
      </c>
      <c r="F12" s="1">
        <v>43172208</v>
      </c>
      <c r="G12" s="1">
        <v>27527420</v>
      </c>
      <c r="H12" s="1">
        <v>0</v>
      </c>
      <c r="I12" s="1">
        <v>10462512</v>
      </c>
      <c r="J12" s="1">
        <v>543111</v>
      </c>
      <c r="K12" s="1">
        <v>280</v>
      </c>
      <c r="L12" s="1">
        <v>0</v>
      </c>
      <c r="M12" s="1">
        <v>425152</v>
      </c>
      <c r="N12" s="1">
        <v>60</v>
      </c>
      <c r="O12" s="1">
        <v>2790</v>
      </c>
      <c r="P12" s="1">
        <v>4210883</v>
      </c>
      <c r="Q12" s="59">
        <v>1.0535662109542401</v>
      </c>
    </row>
    <row r="13" spans="1:17" ht="12.75" customHeight="1">
      <c r="A13" s="160" t="s">
        <v>77</v>
      </c>
      <c r="B13" s="2" t="s">
        <v>56</v>
      </c>
      <c r="C13" s="58" t="s">
        <v>384</v>
      </c>
      <c r="D13" s="1">
        <v>12279963</v>
      </c>
      <c r="E13" s="1">
        <v>0</v>
      </c>
      <c r="F13" s="1">
        <v>12279963</v>
      </c>
      <c r="G13" s="1">
        <v>7454</v>
      </c>
      <c r="H13" s="1">
        <v>0</v>
      </c>
      <c r="I13" s="1">
        <v>7129583</v>
      </c>
      <c r="J13" s="1">
        <v>42120</v>
      </c>
      <c r="K13" s="1">
        <v>16</v>
      </c>
      <c r="L13" s="1">
        <v>0</v>
      </c>
      <c r="M13" s="1">
        <v>16241</v>
      </c>
      <c r="N13" s="1">
        <v>0</v>
      </c>
      <c r="O13" s="1">
        <v>144</v>
      </c>
      <c r="P13" s="1">
        <v>5084405</v>
      </c>
      <c r="Q13" s="59">
        <v>0.988848156832699</v>
      </c>
    </row>
    <row r="14" spans="1:17" ht="12.75" customHeight="1">
      <c r="A14" s="160"/>
      <c r="B14" s="2"/>
      <c r="C14" s="58" t="s">
        <v>385</v>
      </c>
      <c r="D14" s="1">
        <v>11887575</v>
      </c>
      <c r="E14" s="1">
        <v>0</v>
      </c>
      <c r="F14" s="1">
        <v>11887575</v>
      </c>
      <c r="G14" s="1">
        <v>5905</v>
      </c>
      <c r="H14" s="1">
        <v>0</v>
      </c>
      <c r="I14" s="1">
        <v>7678281</v>
      </c>
      <c r="J14" s="1">
        <v>28261</v>
      </c>
      <c r="K14" s="1">
        <v>321</v>
      </c>
      <c r="L14" s="1">
        <v>0</v>
      </c>
      <c r="M14" s="1">
        <v>13465</v>
      </c>
      <c r="N14" s="1">
        <v>0</v>
      </c>
      <c r="O14" s="1">
        <v>254</v>
      </c>
      <c r="P14" s="1">
        <v>4161088</v>
      </c>
      <c r="Q14" s="59">
        <v>0.98746055082534401</v>
      </c>
    </row>
    <row r="15" spans="1:17" ht="12.75" customHeight="1">
      <c r="A15" s="160" t="s">
        <v>80</v>
      </c>
      <c r="B15" s="2" t="s">
        <v>57</v>
      </c>
      <c r="C15" s="58" t="s">
        <v>384</v>
      </c>
      <c r="D15" s="1">
        <v>26056411</v>
      </c>
      <c r="E15" s="1">
        <v>1909335</v>
      </c>
      <c r="F15" s="1">
        <v>24147076</v>
      </c>
      <c r="G15" s="1">
        <v>3490</v>
      </c>
      <c r="H15" s="1">
        <v>0</v>
      </c>
      <c r="I15" s="1">
        <v>12857013</v>
      </c>
      <c r="J15" s="1">
        <v>42887</v>
      </c>
      <c r="K15" s="1">
        <v>0</v>
      </c>
      <c r="L15" s="1">
        <v>3507</v>
      </c>
      <c r="M15" s="1">
        <v>856857</v>
      </c>
      <c r="N15" s="1">
        <v>2458</v>
      </c>
      <c r="O15" s="1">
        <v>2155</v>
      </c>
      <c r="P15" s="1">
        <v>10375202</v>
      </c>
      <c r="Q15" s="59">
        <v>1.05895479642739</v>
      </c>
    </row>
    <row r="16" spans="1:17" ht="12.75" customHeight="1">
      <c r="A16" s="160"/>
      <c r="B16" s="2"/>
      <c r="C16" s="58" t="s">
        <v>385</v>
      </c>
      <c r="D16" s="1">
        <v>26032907</v>
      </c>
      <c r="E16" s="1">
        <v>1907473</v>
      </c>
      <c r="F16" s="1">
        <v>24125434</v>
      </c>
      <c r="G16" s="1">
        <v>3448</v>
      </c>
      <c r="H16" s="1">
        <v>0</v>
      </c>
      <c r="I16" s="1">
        <v>14273482</v>
      </c>
      <c r="J16" s="1">
        <v>20430</v>
      </c>
      <c r="K16" s="1">
        <v>0</v>
      </c>
      <c r="L16" s="1">
        <v>3198</v>
      </c>
      <c r="M16" s="1">
        <v>599061</v>
      </c>
      <c r="N16" s="1">
        <v>962</v>
      </c>
      <c r="O16" s="1">
        <v>2154</v>
      </c>
      <c r="P16" s="1">
        <v>9219501</v>
      </c>
      <c r="Q16" s="59">
        <v>1.00162280184575</v>
      </c>
    </row>
    <row r="17" spans="1:17" ht="12.75" customHeight="1">
      <c r="A17" s="160" t="s">
        <v>84</v>
      </c>
      <c r="B17" s="2" t="s">
        <v>201</v>
      </c>
      <c r="C17" s="58" t="s">
        <v>384</v>
      </c>
      <c r="D17" s="1">
        <v>7938151</v>
      </c>
      <c r="E17" s="1">
        <v>0</v>
      </c>
      <c r="F17" s="1">
        <v>7938151</v>
      </c>
      <c r="G17" s="1">
        <v>3</v>
      </c>
      <c r="H17" s="1">
        <v>0</v>
      </c>
      <c r="I17" s="1">
        <v>2737154</v>
      </c>
      <c r="J17" s="1">
        <v>0</v>
      </c>
      <c r="K17" s="1">
        <v>3544</v>
      </c>
      <c r="L17" s="1">
        <v>4542</v>
      </c>
      <c r="M17" s="1">
        <v>564053</v>
      </c>
      <c r="N17" s="1">
        <v>182</v>
      </c>
      <c r="O17" s="1">
        <v>6409</v>
      </c>
      <c r="P17" s="1">
        <v>4617729</v>
      </c>
      <c r="Q17" s="59">
        <v>0.99644944463560703</v>
      </c>
    </row>
    <row r="18" spans="1:17" ht="12.75" customHeight="1">
      <c r="A18" s="160"/>
      <c r="B18" s="2"/>
      <c r="C18" s="58" t="s">
        <v>385</v>
      </c>
      <c r="D18" s="1">
        <v>7938151</v>
      </c>
      <c r="E18" s="1">
        <v>0</v>
      </c>
      <c r="F18" s="1">
        <v>7938151</v>
      </c>
      <c r="G18" s="1">
        <v>0</v>
      </c>
      <c r="H18" s="1">
        <v>0</v>
      </c>
      <c r="I18" s="1">
        <v>2846994</v>
      </c>
      <c r="J18" s="1">
        <v>0</v>
      </c>
      <c r="K18" s="1">
        <v>3480</v>
      </c>
      <c r="L18" s="1">
        <v>4349</v>
      </c>
      <c r="M18" s="1">
        <v>553346</v>
      </c>
      <c r="N18" s="1">
        <v>177</v>
      </c>
      <c r="O18" s="1">
        <v>6370</v>
      </c>
      <c r="P18" s="1">
        <v>4519093</v>
      </c>
      <c r="Q18" s="59">
        <v>1.0190780058934601</v>
      </c>
    </row>
    <row r="19" spans="1:17" ht="12.75" customHeight="1">
      <c r="A19" s="160" t="s">
        <v>87</v>
      </c>
      <c r="B19" s="2" t="s">
        <v>201</v>
      </c>
      <c r="C19" s="58" t="s">
        <v>384</v>
      </c>
      <c r="D19" s="1">
        <v>39127678</v>
      </c>
      <c r="E19" s="1">
        <v>0</v>
      </c>
      <c r="F19" s="1">
        <v>39127678</v>
      </c>
      <c r="G19" s="1">
        <v>1894227</v>
      </c>
      <c r="H19" s="1">
        <v>0</v>
      </c>
      <c r="I19" s="1">
        <v>30692939</v>
      </c>
      <c r="J19" s="1">
        <v>20526</v>
      </c>
      <c r="K19" s="1">
        <v>1158</v>
      </c>
      <c r="L19" s="1">
        <v>3417</v>
      </c>
      <c r="M19" s="1">
        <v>21941</v>
      </c>
      <c r="N19" s="1">
        <v>0</v>
      </c>
      <c r="O19" s="1">
        <v>447</v>
      </c>
      <c r="P19" s="1">
        <v>6489615</v>
      </c>
      <c r="Q19" s="59">
        <v>1.0151856660368701</v>
      </c>
    </row>
    <row r="20" spans="1:17" ht="12.75" customHeight="1">
      <c r="A20" s="160"/>
      <c r="B20" s="2"/>
      <c r="C20" s="58" t="s">
        <v>385</v>
      </c>
      <c r="D20" s="1">
        <v>39127678</v>
      </c>
      <c r="E20" s="1">
        <v>0</v>
      </c>
      <c r="F20" s="1">
        <v>39127678</v>
      </c>
      <c r="G20" s="1">
        <v>1953484</v>
      </c>
      <c r="H20" s="1">
        <v>0</v>
      </c>
      <c r="I20" s="1">
        <v>30812517</v>
      </c>
      <c r="J20" s="1">
        <v>19314</v>
      </c>
      <c r="K20" s="1">
        <v>711</v>
      </c>
      <c r="L20" s="1">
        <v>3174</v>
      </c>
      <c r="M20" s="1">
        <v>21619</v>
      </c>
      <c r="N20" s="1">
        <v>0</v>
      </c>
      <c r="O20" s="1">
        <v>376</v>
      </c>
      <c r="P20" s="1">
        <v>6313318</v>
      </c>
      <c r="Q20" s="59">
        <v>1.01599016558757</v>
      </c>
    </row>
    <row r="21" spans="1:17" ht="12.75" customHeight="1">
      <c r="A21" s="160" t="s">
        <v>91</v>
      </c>
      <c r="B21" s="2" t="s">
        <v>56</v>
      </c>
      <c r="C21" s="58" t="s">
        <v>384</v>
      </c>
      <c r="D21" s="1">
        <v>23272178</v>
      </c>
      <c r="E21" s="1">
        <v>1978465</v>
      </c>
      <c r="F21" s="1">
        <v>21293713</v>
      </c>
      <c r="G21" s="1">
        <v>5581688</v>
      </c>
      <c r="H21" s="1">
        <v>0</v>
      </c>
      <c r="I21" s="1">
        <v>8042511</v>
      </c>
      <c r="J21" s="1">
        <v>996807</v>
      </c>
      <c r="K21" s="1">
        <v>0</v>
      </c>
      <c r="L21" s="1">
        <v>8174</v>
      </c>
      <c r="M21" s="1">
        <v>592281</v>
      </c>
      <c r="N21" s="1">
        <v>169</v>
      </c>
      <c r="O21" s="1">
        <v>3605</v>
      </c>
      <c r="P21" s="1">
        <v>6060317</v>
      </c>
      <c r="Q21" s="59">
        <v>1.0474568493157499</v>
      </c>
    </row>
    <row r="22" spans="1:17" ht="12.75" customHeight="1">
      <c r="A22" s="160"/>
      <c r="B22" s="2"/>
      <c r="C22" s="58" t="s">
        <v>385</v>
      </c>
      <c r="D22" s="1">
        <v>23103551</v>
      </c>
      <c r="E22" s="1">
        <v>1966398</v>
      </c>
      <c r="F22" s="1">
        <v>21137153</v>
      </c>
      <c r="G22" s="1">
        <v>7833940</v>
      </c>
      <c r="H22" s="1">
        <v>0</v>
      </c>
      <c r="I22" s="1">
        <v>6295183</v>
      </c>
      <c r="J22" s="1">
        <v>772959</v>
      </c>
      <c r="K22" s="1">
        <v>3</v>
      </c>
      <c r="L22" s="1">
        <v>7223</v>
      </c>
      <c r="M22" s="1">
        <v>563429</v>
      </c>
      <c r="N22" s="1">
        <v>142</v>
      </c>
      <c r="O22" s="1">
        <v>3607</v>
      </c>
      <c r="P22" s="1">
        <v>5653454</v>
      </c>
      <c r="Q22" s="59">
        <v>1</v>
      </c>
    </row>
    <row r="23" spans="1:17" ht="12.75" customHeight="1">
      <c r="A23" s="160" t="s">
        <v>95</v>
      </c>
      <c r="B23" s="2" t="s">
        <v>56</v>
      </c>
      <c r="C23" s="58" t="s">
        <v>384</v>
      </c>
      <c r="D23" s="1">
        <v>12378367</v>
      </c>
      <c r="E23" s="1">
        <v>0</v>
      </c>
      <c r="F23" s="1">
        <v>12378367</v>
      </c>
      <c r="G23" s="1">
        <v>0</v>
      </c>
      <c r="H23" s="1">
        <v>0</v>
      </c>
      <c r="I23" s="1">
        <v>5406833</v>
      </c>
      <c r="J23" s="1">
        <v>55404</v>
      </c>
      <c r="K23" s="1">
        <v>0</v>
      </c>
      <c r="L23" s="1">
        <v>3013</v>
      </c>
      <c r="M23" s="1">
        <v>22594</v>
      </c>
      <c r="N23" s="1">
        <v>0</v>
      </c>
      <c r="O23" s="1">
        <v>28</v>
      </c>
      <c r="P23" s="1">
        <v>6887483</v>
      </c>
      <c r="Q23" s="59">
        <v>1</v>
      </c>
    </row>
    <row r="24" spans="1:17" ht="12.75" customHeight="1">
      <c r="A24" s="160"/>
      <c r="B24" s="2"/>
      <c r="C24" s="58" t="s">
        <v>385</v>
      </c>
      <c r="D24" s="1">
        <v>12378367</v>
      </c>
      <c r="E24" s="1">
        <v>0</v>
      </c>
      <c r="F24" s="1">
        <v>12378367</v>
      </c>
      <c r="G24" s="1">
        <v>0</v>
      </c>
      <c r="H24" s="1">
        <v>0</v>
      </c>
      <c r="I24" s="1">
        <v>4896335</v>
      </c>
      <c r="J24" s="1">
        <v>70395</v>
      </c>
      <c r="K24" s="1">
        <v>0</v>
      </c>
      <c r="L24" s="1">
        <v>3607</v>
      </c>
      <c r="M24" s="1">
        <v>23433</v>
      </c>
      <c r="N24" s="1">
        <v>0</v>
      </c>
      <c r="O24" s="1">
        <v>36</v>
      </c>
      <c r="P24" s="1">
        <v>7380955</v>
      </c>
      <c r="Q24" s="59">
        <v>1.0474568493157499</v>
      </c>
    </row>
    <row r="25" spans="1:17" ht="12.75" customHeight="1">
      <c r="A25" s="160" t="s">
        <v>99</v>
      </c>
      <c r="B25" s="2" t="s">
        <v>201</v>
      </c>
      <c r="C25" s="58" t="s">
        <v>384</v>
      </c>
      <c r="D25" s="1">
        <v>8591082</v>
      </c>
      <c r="E25" s="1">
        <v>352</v>
      </c>
      <c r="F25" s="1">
        <v>8590730</v>
      </c>
      <c r="G25" s="1">
        <v>167485</v>
      </c>
      <c r="H25" s="1">
        <v>0</v>
      </c>
      <c r="I25" s="1">
        <v>2898084</v>
      </c>
      <c r="J25" s="1">
        <v>0</v>
      </c>
      <c r="K25" s="1">
        <v>305844</v>
      </c>
      <c r="L25" s="1">
        <v>0</v>
      </c>
      <c r="M25" s="1">
        <v>425719</v>
      </c>
      <c r="N25" s="1">
        <v>80</v>
      </c>
      <c r="O25" s="1">
        <v>1454</v>
      </c>
      <c r="P25" s="1">
        <v>4792064</v>
      </c>
      <c r="Q25" s="59">
        <v>1.0049356601709101</v>
      </c>
    </row>
    <row r="26" spans="1:17" ht="12.75" customHeight="1">
      <c r="A26" s="160"/>
      <c r="B26" s="2"/>
      <c r="C26" s="58" t="s">
        <v>385</v>
      </c>
      <c r="D26" s="1">
        <v>8591082</v>
      </c>
      <c r="E26" s="1">
        <v>352</v>
      </c>
      <c r="F26" s="1">
        <v>8590730</v>
      </c>
      <c r="G26" s="1">
        <v>245541</v>
      </c>
      <c r="H26" s="1">
        <v>0</v>
      </c>
      <c r="I26" s="1">
        <v>3015791</v>
      </c>
      <c r="J26" s="1">
        <v>0</v>
      </c>
      <c r="K26" s="1">
        <v>299385</v>
      </c>
      <c r="L26" s="1">
        <v>0</v>
      </c>
      <c r="M26" s="1">
        <v>412493</v>
      </c>
      <c r="N26" s="1">
        <v>67</v>
      </c>
      <c r="O26" s="1">
        <v>1439</v>
      </c>
      <c r="P26" s="1">
        <v>4616014</v>
      </c>
      <c r="Q26" s="59">
        <v>0.99636103099974005</v>
      </c>
    </row>
    <row r="27" spans="1:17" ht="12.75" customHeight="1">
      <c r="A27" s="160" t="s">
        <v>102</v>
      </c>
      <c r="B27" s="2" t="s">
        <v>57</v>
      </c>
      <c r="C27" s="58" t="s">
        <v>384</v>
      </c>
      <c r="D27" s="1">
        <v>24390720</v>
      </c>
      <c r="E27" s="1">
        <v>736232</v>
      </c>
      <c r="F27" s="1">
        <v>23654488</v>
      </c>
      <c r="G27" s="1">
        <v>827685</v>
      </c>
      <c r="H27" s="1">
        <v>0</v>
      </c>
      <c r="I27" s="1">
        <v>12824699</v>
      </c>
      <c r="J27" s="1">
        <v>108974</v>
      </c>
      <c r="K27" s="1">
        <v>0</v>
      </c>
      <c r="L27" s="1">
        <v>7557</v>
      </c>
      <c r="M27" s="1">
        <v>635839</v>
      </c>
      <c r="N27" s="1">
        <v>327</v>
      </c>
      <c r="O27" s="1">
        <v>552</v>
      </c>
      <c r="P27" s="1">
        <v>9241311</v>
      </c>
      <c r="Q27" s="59">
        <v>1.0965561008584199</v>
      </c>
    </row>
    <row r="28" spans="1:17" ht="12.75" customHeight="1">
      <c r="A28" s="160"/>
      <c r="B28" s="2"/>
      <c r="C28" s="58" t="s">
        <v>385</v>
      </c>
      <c r="D28" s="1">
        <v>24390720</v>
      </c>
      <c r="E28" s="1">
        <v>736232</v>
      </c>
      <c r="F28" s="1">
        <v>23654488</v>
      </c>
      <c r="G28" s="1">
        <v>1067988</v>
      </c>
      <c r="H28" s="1">
        <v>0</v>
      </c>
      <c r="I28" s="1">
        <v>12859922</v>
      </c>
      <c r="J28" s="1">
        <v>99932</v>
      </c>
      <c r="K28" s="1">
        <v>0</v>
      </c>
      <c r="L28" s="1">
        <v>7131</v>
      </c>
      <c r="M28" s="1">
        <v>616695</v>
      </c>
      <c r="N28" s="1">
        <v>272</v>
      </c>
      <c r="O28" s="1">
        <v>525</v>
      </c>
      <c r="P28" s="1">
        <v>8994906</v>
      </c>
      <c r="Q28" s="59">
        <v>1.0474568493157499</v>
      </c>
    </row>
    <row r="29" spans="1:17" ht="12.75" customHeight="1">
      <c r="A29" s="160" t="s">
        <v>107</v>
      </c>
      <c r="B29" s="163" t="s">
        <v>386</v>
      </c>
      <c r="C29" s="58" t="s">
        <v>384</v>
      </c>
      <c r="D29" s="1">
        <v>6874560</v>
      </c>
      <c r="E29" s="1">
        <v>0</v>
      </c>
      <c r="F29" s="1">
        <v>6874560</v>
      </c>
      <c r="G29" s="1">
        <v>320</v>
      </c>
      <c r="H29" s="1">
        <v>0</v>
      </c>
      <c r="I29" s="1">
        <v>0</v>
      </c>
      <c r="J29" s="1">
        <v>185984</v>
      </c>
      <c r="K29" s="1">
        <v>0</v>
      </c>
      <c r="L29" s="1">
        <v>0</v>
      </c>
      <c r="M29" s="1">
        <v>541778</v>
      </c>
      <c r="N29" s="1">
        <v>97</v>
      </c>
      <c r="O29" s="1">
        <v>2200</v>
      </c>
      <c r="P29" s="1">
        <v>6144181</v>
      </c>
      <c r="Q29" s="59">
        <v>1.0474568493157499</v>
      </c>
    </row>
    <row r="30" spans="1:17" ht="12.75" customHeight="1">
      <c r="A30" s="160"/>
      <c r="B30" s="163"/>
      <c r="C30" s="58" t="s">
        <v>385</v>
      </c>
      <c r="D30" s="1">
        <v>6874560</v>
      </c>
      <c r="E30" s="1">
        <v>0</v>
      </c>
      <c r="F30" s="1">
        <v>6874560</v>
      </c>
      <c r="G30" s="1">
        <v>320</v>
      </c>
      <c r="H30" s="1">
        <v>0</v>
      </c>
      <c r="I30" s="1">
        <v>0</v>
      </c>
      <c r="J30" s="1">
        <v>185984</v>
      </c>
      <c r="K30" s="1">
        <v>0</v>
      </c>
      <c r="L30" s="1">
        <v>0</v>
      </c>
      <c r="M30" s="1">
        <v>541778</v>
      </c>
      <c r="N30" s="1">
        <v>97</v>
      </c>
      <c r="O30" s="1">
        <v>2202</v>
      </c>
      <c r="P30" s="1">
        <v>6144179</v>
      </c>
      <c r="Q30" s="59">
        <v>1.0965561008584199</v>
      </c>
    </row>
    <row r="31" spans="1:17" ht="12.75" customHeight="1">
      <c r="A31" s="160" t="s">
        <v>111</v>
      </c>
      <c r="B31" s="2" t="s">
        <v>56</v>
      </c>
      <c r="C31" s="58" t="s">
        <v>384</v>
      </c>
      <c r="D31" s="1">
        <v>19529344</v>
      </c>
      <c r="E31" s="1">
        <v>1691975</v>
      </c>
      <c r="F31" s="1">
        <v>17837369</v>
      </c>
      <c r="G31" s="1">
        <v>11152</v>
      </c>
      <c r="H31" s="1">
        <v>0</v>
      </c>
      <c r="I31" s="1">
        <v>12440562</v>
      </c>
      <c r="J31" s="1">
        <v>92431</v>
      </c>
      <c r="K31" s="1">
        <v>9</v>
      </c>
      <c r="L31" s="1">
        <v>4628</v>
      </c>
      <c r="M31" s="1">
        <v>554249</v>
      </c>
      <c r="N31" s="1">
        <v>106</v>
      </c>
      <c r="O31" s="1">
        <v>4358</v>
      </c>
      <c r="P31" s="1">
        <v>4725252</v>
      </c>
      <c r="Q31" s="59">
        <v>0.99714764721818006</v>
      </c>
    </row>
    <row r="32" spans="1:17" ht="12.75" customHeight="1">
      <c r="A32" s="160"/>
      <c r="B32" s="2"/>
      <c r="C32" s="58" t="s">
        <v>385</v>
      </c>
      <c r="D32" s="1">
        <v>19747966</v>
      </c>
      <c r="E32" s="1">
        <v>1701792</v>
      </c>
      <c r="F32" s="1">
        <v>18046174</v>
      </c>
      <c r="G32" s="1">
        <v>12538</v>
      </c>
      <c r="H32" s="1">
        <v>0</v>
      </c>
      <c r="I32" s="1">
        <v>12575508</v>
      </c>
      <c r="J32" s="1">
        <v>94282</v>
      </c>
      <c r="K32" s="1">
        <v>5</v>
      </c>
      <c r="L32" s="1">
        <v>4761</v>
      </c>
      <c r="M32" s="1">
        <v>560046</v>
      </c>
      <c r="N32" s="1">
        <v>106</v>
      </c>
      <c r="O32" s="1">
        <v>4361</v>
      </c>
      <c r="P32" s="1">
        <v>4789812</v>
      </c>
      <c r="Q32" s="59">
        <v>1.0024936624168601</v>
      </c>
    </row>
    <row r="33" spans="1:17" ht="12.75" customHeight="1">
      <c r="A33" s="160" t="s">
        <v>115</v>
      </c>
      <c r="B33" s="2" t="s">
        <v>56</v>
      </c>
      <c r="C33" s="58" t="s">
        <v>384</v>
      </c>
      <c r="D33" s="1">
        <v>21136235</v>
      </c>
      <c r="E33" s="1">
        <v>1768030</v>
      </c>
      <c r="F33" s="1">
        <v>19368205</v>
      </c>
      <c r="G33" s="1">
        <v>19275</v>
      </c>
      <c r="H33" s="1">
        <v>0</v>
      </c>
      <c r="I33" s="1">
        <v>13514618</v>
      </c>
      <c r="J33" s="1">
        <v>195217</v>
      </c>
      <c r="K33" s="1">
        <v>11</v>
      </c>
      <c r="L33" s="1">
        <v>5334</v>
      </c>
      <c r="M33" s="1">
        <v>579671</v>
      </c>
      <c r="N33" s="1">
        <v>112</v>
      </c>
      <c r="O33" s="1">
        <v>4820</v>
      </c>
      <c r="P33" s="1">
        <v>5043819</v>
      </c>
      <c r="Q33" s="59">
        <v>1.0105282735063399</v>
      </c>
    </row>
    <row r="34" spans="1:17" ht="12.75" customHeight="1">
      <c r="A34" s="160"/>
      <c r="B34" s="2"/>
      <c r="C34" s="58" t="s">
        <v>385</v>
      </c>
      <c r="D34" s="1">
        <v>21213858</v>
      </c>
      <c r="E34" s="1">
        <v>1770381</v>
      </c>
      <c r="F34" s="1">
        <v>19443477</v>
      </c>
      <c r="G34" s="1">
        <v>19149</v>
      </c>
      <c r="H34" s="1">
        <v>0</v>
      </c>
      <c r="I34" s="1">
        <v>13560487</v>
      </c>
      <c r="J34" s="1">
        <v>196425</v>
      </c>
      <c r="K34" s="1">
        <v>17</v>
      </c>
      <c r="L34" s="1">
        <v>5408</v>
      </c>
      <c r="M34" s="1">
        <v>581978</v>
      </c>
      <c r="N34" s="1">
        <v>113</v>
      </c>
      <c r="O34" s="1">
        <v>4799</v>
      </c>
      <c r="P34" s="1">
        <v>5069699</v>
      </c>
      <c r="Q34" s="59">
        <v>0.99975274813398896</v>
      </c>
    </row>
    <row r="35" spans="1:17" ht="12.75" customHeight="1">
      <c r="A35" s="160" t="s">
        <v>117</v>
      </c>
      <c r="B35" s="2" t="s">
        <v>56</v>
      </c>
      <c r="C35" s="58" t="s">
        <v>384</v>
      </c>
      <c r="D35" s="1">
        <v>45837198</v>
      </c>
      <c r="E35" s="1">
        <v>1969771</v>
      </c>
      <c r="F35" s="1">
        <v>43867427</v>
      </c>
      <c r="G35" s="1">
        <v>15470807</v>
      </c>
      <c r="H35" s="1">
        <v>0</v>
      </c>
      <c r="I35" s="1">
        <v>20742155</v>
      </c>
      <c r="J35" s="1">
        <v>179880</v>
      </c>
      <c r="K35" s="1">
        <v>10</v>
      </c>
      <c r="L35" s="1">
        <v>10536</v>
      </c>
      <c r="M35" s="1">
        <v>575819</v>
      </c>
      <c r="N35" s="1">
        <v>216</v>
      </c>
      <c r="O35" s="1">
        <v>8299</v>
      </c>
      <c r="P35" s="1">
        <v>6869172</v>
      </c>
      <c r="Q35" s="59">
        <v>1</v>
      </c>
    </row>
    <row r="36" spans="1:17" ht="12.75" customHeight="1">
      <c r="A36" s="160"/>
      <c r="B36" s="2"/>
      <c r="C36" s="58" t="s">
        <v>385</v>
      </c>
      <c r="D36" s="1">
        <v>45837198</v>
      </c>
      <c r="E36" s="1">
        <v>1969771</v>
      </c>
      <c r="F36" s="1">
        <v>43867427</v>
      </c>
      <c r="G36" s="1">
        <v>16371761</v>
      </c>
      <c r="H36" s="1">
        <v>0</v>
      </c>
      <c r="I36" s="1">
        <v>20259384</v>
      </c>
      <c r="J36" s="1">
        <v>151772</v>
      </c>
      <c r="K36" s="1">
        <v>10</v>
      </c>
      <c r="L36" s="1">
        <v>9976</v>
      </c>
      <c r="M36" s="1">
        <v>550802</v>
      </c>
      <c r="N36" s="1">
        <v>170</v>
      </c>
      <c r="O36" s="1">
        <v>8290</v>
      </c>
      <c r="P36" s="1">
        <v>6505289</v>
      </c>
      <c r="Q36" s="59">
        <v>1.0474568493157499</v>
      </c>
    </row>
    <row r="37" spans="1:17" ht="12.75" customHeight="1">
      <c r="A37" s="160" t="s">
        <v>117</v>
      </c>
      <c r="B37" s="2" t="s">
        <v>57</v>
      </c>
      <c r="C37" s="58" t="s">
        <v>384</v>
      </c>
      <c r="D37" s="1">
        <v>45837198</v>
      </c>
      <c r="E37" s="1">
        <v>1969771</v>
      </c>
      <c r="F37" s="1">
        <v>43867427</v>
      </c>
      <c r="G37" s="1">
        <v>17024376</v>
      </c>
      <c r="H37" s="1">
        <v>0</v>
      </c>
      <c r="I37" s="1">
        <v>19920075</v>
      </c>
      <c r="J37" s="1">
        <v>134310</v>
      </c>
      <c r="K37" s="1">
        <v>10</v>
      </c>
      <c r="L37" s="1">
        <v>9623</v>
      </c>
      <c r="M37" s="1">
        <v>531538</v>
      </c>
      <c r="N37" s="1">
        <v>137</v>
      </c>
      <c r="O37" s="1">
        <v>8334</v>
      </c>
      <c r="P37" s="1">
        <v>6229404</v>
      </c>
      <c r="Q37" s="59">
        <v>1</v>
      </c>
    </row>
    <row r="38" spans="1:17" ht="12.75" customHeight="1">
      <c r="A38" s="160"/>
      <c r="B38" s="2"/>
      <c r="C38" s="58" t="s">
        <v>385</v>
      </c>
      <c r="D38" s="1">
        <v>45837198</v>
      </c>
      <c r="E38" s="1">
        <v>1969771</v>
      </c>
      <c r="F38" s="1">
        <v>43867427</v>
      </c>
      <c r="G38" s="1">
        <v>18093699</v>
      </c>
      <c r="H38" s="1">
        <v>0</v>
      </c>
      <c r="I38" s="1">
        <v>19319113</v>
      </c>
      <c r="J38" s="1">
        <v>110134</v>
      </c>
      <c r="K38" s="1">
        <v>10</v>
      </c>
      <c r="L38" s="1">
        <v>9018</v>
      </c>
      <c r="M38" s="1">
        <v>501424</v>
      </c>
      <c r="N38" s="1">
        <v>109</v>
      </c>
      <c r="O38" s="1">
        <v>8323</v>
      </c>
      <c r="P38" s="1">
        <v>5816581</v>
      </c>
      <c r="Q38" s="59">
        <v>1</v>
      </c>
    </row>
    <row r="39" spans="1:17" ht="12.75" customHeight="1">
      <c r="A39" s="160" t="s">
        <v>121</v>
      </c>
      <c r="B39" s="2" t="s">
        <v>56</v>
      </c>
      <c r="C39" s="58" t="s">
        <v>384</v>
      </c>
      <c r="D39" s="1">
        <v>39595748</v>
      </c>
      <c r="E39" s="1">
        <v>0</v>
      </c>
      <c r="F39" s="1">
        <v>39595748</v>
      </c>
      <c r="G39" s="1">
        <v>11034355</v>
      </c>
      <c r="H39" s="1">
        <v>0</v>
      </c>
      <c r="I39" s="1">
        <v>20361152</v>
      </c>
      <c r="J39" s="1">
        <v>90730</v>
      </c>
      <c r="K39" s="1">
        <v>21</v>
      </c>
      <c r="L39" s="1">
        <v>85236</v>
      </c>
      <c r="M39" s="1">
        <v>1583</v>
      </c>
      <c r="N39" s="1">
        <v>0</v>
      </c>
      <c r="O39" s="1">
        <v>1345</v>
      </c>
      <c r="P39" s="1">
        <v>8004177</v>
      </c>
      <c r="Q39" s="59">
        <v>1.0474568493157499</v>
      </c>
    </row>
    <row r="40" spans="1:17" ht="12.75" customHeight="1">
      <c r="A40" s="160"/>
      <c r="B40" s="2"/>
      <c r="C40" s="58" t="s">
        <v>385</v>
      </c>
      <c r="D40" s="1">
        <v>40297838</v>
      </c>
      <c r="E40" s="1">
        <v>0</v>
      </c>
      <c r="F40" s="1">
        <v>40297838</v>
      </c>
      <c r="G40" s="1">
        <v>12495263</v>
      </c>
      <c r="H40" s="1">
        <v>0</v>
      </c>
      <c r="I40" s="1">
        <v>19934708</v>
      </c>
      <c r="J40" s="1">
        <v>102773</v>
      </c>
      <c r="K40" s="1">
        <v>75</v>
      </c>
      <c r="L40" s="1">
        <v>163176</v>
      </c>
      <c r="M40" s="1">
        <v>2439</v>
      </c>
      <c r="N40" s="1">
        <v>0</v>
      </c>
      <c r="O40" s="1">
        <v>1343</v>
      </c>
      <c r="P40" s="1">
        <v>7571419</v>
      </c>
      <c r="Q40" s="59">
        <v>1</v>
      </c>
    </row>
    <row r="41" spans="1:17" ht="12.75" customHeight="1">
      <c r="A41" s="160" t="s">
        <v>121</v>
      </c>
      <c r="B41" s="2" t="s">
        <v>57</v>
      </c>
      <c r="C41" s="58" t="s">
        <v>384</v>
      </c>
      <c r="D41" s="1">
        <v>39595748</v>
      </c>
      <c r="E41" s="1">
        <v>0</v>
      </c>
      <c r="F41" s="1">
        <v>39595748</v>
      </c>
      <c r="G41" s="1">
        <v>13522409</v>
      </c>
      <c r="H41" s="1">
        <v>0</v>
      </c>
      <c r="I41" s="1">
        <v>18674499</v>
      </c>
      <c r="J41" s="1">
        <v>65109</v>
      </c>
      <c r="K41" s="1">
        <v>316</v>
      </c>
      <c r="L41" s="1">
        <v>76623</v>
      </c>
      <c r="M41" s="1">
        <v>1417</v>
      </c>
      <c r="N41" s="1">
        <v>0</v>
      </c>
      <c r="O41" s="1">
        <v>1331</v>
      </c>
      <c r="P41" s="1">
        <v>7238577</v>
      </c>
      <c r="Q41" s="59">
        <v>1</v>
      </c>
    </row>
    <row r="42" spans="1:17" ht="12.75" customHeight="1">
      <c r="A42" s="160"/>
      <c r="B42" s="2"/>
      <c r="C42" s="58" t="s">
        <v>385</v>
      </c>
      <c r="D42" s="1">
        <v>40297838</v>
      </c>
      <c r="E42" s="1">
        <v>0</v>
      </c>
      <c r="F42" s="1">
        <v>40297838</v>
      </c>
      <c r="G42" s="1">
        <v>15359686</v>
      </c>
      <c r="H42" s="1">
        <v>0</v>
      </c>
      <c r="I42" s="1">
        <v>17929765</v>
      </c>
      <c r="J42" s="1">
        <v>79192</v>
      </c>
      <c r="K42" s="1">
        <v>344</v>
      </c>
      <c r="L42" s="1">
        <v>143372</v>
      </c>
      <c r="M42" s="1">
        <v>2306</v>
      </c>
      <c r="N42" s="1">
        <v>0</v>
      </c>
      <c r="O42" s="1">
        <v>1321</v>
      </c>
      <c r="P42" s="1">
        <v>6757545</v>
      </c>
      <c r="Q42" s="59">
        <v>1</v>
      </c>
    </row>
    <row r="43" spans="1:17" ht="12.75" customHeight="1">
      <c r="A43" s="160" t="s">
        <v>123</v>
      </c>
      <c r="B43" s="2" t="s">
        <v>201</v>
      </c>
      <c r="C43" s="58" t="s">
        <v>384</v>
      </c>
      <c r="D43" s="1">
        <v>16163077</v>
      </c>
      <c r="E43" s="1">
        <v>0</v>
      </c>
      <c r="F43" s="1">
        <v>16163077</v>
      </c>
      <c r="G43" s="1">
        <v>0</v>
      </c>
      <c r="H43" s="1">
        <v>0</v>
      </c>
      <c r="I43" s="1">
        <v>11684203</v>
      </c>
      <c r="J43" s="1">
        <v>15799</v>
      </c>
      <c r="K43" s="1">
        <v>385</v>
      </c>
      <c r="L43" s="1">
        <v>866</v>
      </c>
      <c r="M43" s="1">
        <v>17953</v>
      </c>
      <c r="N43" s="1">
        <v>0</v>
      </c>
      <c r="O43" s="1">
        <v>19</v>
      </c>
      <c r="P43" s="1">
        <v>4442992</v>
      </c>
      <c r="Q43" s="59">
        <v>1.0193381981840901</v>
      </c>
    </row>
    <row r="44" spans="1:17" ht="12.75" customHeight="1">
      <c r="A44" s="160"/>
      <c r="B44" s="2"/>
      <c r="C44" s="58" t="s">
        <v>385</v>
      </c>
      <c r="D44" s="1">
        <v>15707463</v>
      </c>
      <c r="E44" s="1">
        <v>0</v>
      </c>
      <c r="F44" s="1">
        <v>15707463</v>
      </c>
      <c r="G44" s="1">
        <v>0</v>
      </c>
      <c r="H44" s="1">
        <v>0</v>
      </c>
      <c r="I44" s="1">
        <v>11354474</v>
      </c>
      <c r="J44" s="1">
        <v>14829</v>
      </c>
      <c r="K44" s="1">
        <v>383</v>
      </c>
      <c r="L44" s="1">
        <v>776</v>
      </c>
      <c r="M44" s="1">
        <v>17560</v>
      </c>
      <c r="N44" s="1">
        <v>0</v>
      </c>
      <c r="O44" s="1">
        <v>16</v>
      </c>
      <c r="P44" s="1">
        <v>4318655</v>
      </c>
      <c r="Q44" s="59">
        <v>1.0464098209269299</v>
      </c>
    </row>
    <row r="45" spans="1:17" ht="12.75" customHeight="1">
      <c r="A45" s="160" t="s">
        <v>126</v>
      </c>
      <c r="B45" s="2" t="s">
        <v>56</v>
      </c>
      <c r="C45" s="58" t="s">
        <v>384</v>
      </c>
      <c r="D45" s="1">
        <v>20005293</v>
      </c>
      <c r="E45" s="1">
        <v>0</v>
      </c>
      <c r="F45" s="1">
        <v>20005293</v>
      </c>
      <c r="G45" s="1">
        <v>0</v>
      </c>
      <c r="H45" s="1">
        <v>0</v>
      </c>
      <c r="I45" s="1">
        <v>14373347</v>
      </c>
      <c r="J45" s="1">
        <v>23005</v>
      </c>
      <c r="K45" s="1">
        <v>135</v>
      </c>
      <c r="L45" s="1">
        <v>1867</v>
      </c>
      <c r="M45" s="1">
        <v>20551</v>
      </c>
      <c r="N45" s="1">
        <v>0</v>
      </c>
      <c r="O45" s="1">
        <v>21</v>
      </c>
      <c r="P45" s="1">
        <v>5584507</v>
      </c>
      <c r="Q45" s="59">
        <v>1.0481665658945301</v>
      </c>
    </row>
    <row r="46" spans="1:17" ht="12.75" customHeight="1">
      <c r="A46" s="160"/>
      <c r="B46" s="2"/>
      <c r="C46" s="58" t="s">
        <v>385</v>
      </c>
      <c r="D46" s="1">
        <v>19549783</v>
      </c>
      <c r="E46" s="1">
        <v>0</v>
      </c>
      <c r="F46" s="1">
        <v>19549783</v>
      </c>
      <c r="G46" s="1">
        <v>0</v>
      </c>
      <c r="H46" s="1">
        <v>0</v>
      </c>
      <c r="I46" s="1">
        <v>14084332</v>
      </c>
      <c r="J46" s="1">
        <v>21452</v>
      </c>
      <c r="K46" s="1">
        <v>134</v>
      </c>
      <c r="L46" s="1">
        <v>1673</v>
      </c>
      <c r="M46" s="1">
        <v>20242</v>
      </c>
      <c r="N46" s="1">
        <v>0</v>
      </c>
      <c r="O46" s="1">
        <v>14</v>
      </c>
      <c r="P46" s="1">
        <v>5420270</v>
      </c>
      <c r="Q46" s="59">
        <v>1.0385049490554299</v>
      </c>
    </row>
    <row r="47" spans="1:17" ht="12.75" customHeight="1">
      <c r="A47" s="160" t="s">
        <v>128</v>
      </c>
      <c r="B47" s="2" t="s">
        <v>201</v>
      </c>
      <c r="C47" s="58" t="s">
        <v>384</v>
      </c>
      <c r="D47" s="1">
        <v>39131578</v>
      </c>
      <c r="E47" s="1">
        <v>0</v>
      </c>
      <c r="F47" s="1">
        <v>39131578</v>
      </c>
      <c r="G47" s="1">
        <v>10687718</v>
      </c>
      <c r="H47" s="1">
        <v>0</v>
      </c>
      <c r="I47" s="1">
        <v>20469440</v>
      </c>
      <c r="J47" s="1">
        <v>48953</v>
      </c>
      <c r="K47" s="1">
        <v>0</v>
      </c>
      <c r="L47" s="1">
        <v>4865</v>
      </c>
      <c r="M47" s="1">
        <v>24129</v>
      </c>
      <c r="N47" s="1">
        <v>0</v>
      </c>
      <c r="O47" s="1">
        <v>31</v>
      </c>
      <c r="P47" s="1">
        <v>7891585</v>
      </c>
      <c r="Q47" s="59">
        <v>1.0474568493157499</v>
      </c>
    </row>
    <row r="48" spans="1:17" ht="12.75" customHeight="1">
      <c r="A48" s="160"/>
      <c r="B48" s="2"/>
      <c r="C48" s="58" t="s">
        <v>385</v>
      </c>
      <c r="D48" s="1">
        <v>39131578</v>
      </c>
      <c r="E48" s="1">
        <v>0</v>
      </c>
      <c r="F48" s="1">
        <v>39131578</v>
      </c>
      <c r="G48" s="1">
        <v>12197702</v>
      </c>
      <c r="H48" s="1">
        <v>0</v>
      </c>
      <c r="I48" s="1">
        <v>19413069</v>
      </c>
      <c r="J48" s="1">
        <v>38434</v>
      </c>
      <c r="K48" s="1">
        <v>19883</v>
      </c>
      <c r="L48" s="1">
        <v>4234</v>
      </c>
      <c r="M48" s="1">
        <v>23355</v>
      </c>
      <c r="N48" s="1">
        <v>0</v>
      </c>
      <c r="O48" s="1">
        <v>25</v>
      </c>
      <c r="P48" s="1">
        <v>7430649</v>
      </c>
      <c r="Q48" s="59">
        <v>1</v>
      </c>
    </row>
    <row r="49" spans="1:17" ht="12.75" customHeight="1">
      <c r="A49" s="160" t="s">
        <v>131</v>
      </c>
      <c r="B49" s="2" t="s">
        <v>201</v>
      </c>
      <c r="C49" s="58" t="s">
        <v>384</v>
      </c>
      <c r="D49" s="1">
        <v>29736423</v>
      </c>
      <c r="E49" s="1">
        <v>1378071</v>
      </c>
      <c r="F49" s="1">
        <v>28358352</v>
      </c>
      <c r="G49" s="1">
        <v>15450836</v>
      </c>
      <c r="H49" s="1">
        <v>0</v>
      </c>
      <c r="I49" s="1">
        <v>7763627</v>
      </c>
      <c r="J49" s="1">
        <v>411077</v>
      </c>
      <c r="K49" s="1">
        <v>0</v>
      </c>
      <c r="L49" s="1">
        <v>0</v>
      </c>
      <c r="M49" s="1">
        <v>324625</v>
      </c>
      <c r="N49" s="1">
        <v>57</v>
      </c>
      <c r="O49" s="1">
        <v>963</v>
      </c>
      <c r="P49" s="1">
        <v>4407167</v>
      </c>
      <c r="Q49" s="59">
        <v>1.0106881266050001</v>
      </c>
    </row>
    <row r="50" spans="1:17" ht="12.75" customHeight="1">
      <c r="A50" s="160"/>
      <c r="B50" s="2"/>
      <c r="C50" s="58" t="s">
        <v>385</v>
      </c>
      <c r="D50" s="1">
        <v>29736423</v>
      </c>
      <c r="E50" s="1">
        <v>1378071</v>
      </c>
      <c r="F50" s="1">
        <v>28358352</v>
      </c>
      <c r="G50" s="1">
        <v>15338899</v>
      </c>
      <c r="H50" s="1">
        <v>0</v>
      </c>
      <c r="I50" s="1">
        <v>7786367</v>
      </c>
      <c r="J50" s="1">
        <v>422815</v>
      </c>
      <c r="K50" s="1">
        <v>0</v>
      </c>
      <c r="L50" s="1">
        <v>0</v>
      </c>
      <c r="M50" s="1">
        <v>329468</v>
      </c>
      <c r="N50" s="1">
        <v>60</v>
      </c>
      <c r="O50" s="1">
        <v>961</v>
      </c>
      <c r="P50" s="1">
        <v>4479782</v>
      </c>
      <c r="Q50" s="59">
        <v>1.0124406675933399</v>
      </c>
    </row>
    <row r="51" spans="1:17" ht="12.75" customHeight="1">
      <c r="A51" s="160" t="s">
        <v>134</v>
      </c>
      <c r="B51" s="2" t="s">
        <v>57</v>
      </c>
      <c r="C51" s="58" t="s">
        <v>384</v>
      </c>
      <c r="D51" s="1">
        <v>31485106</v>
      </c>
      <c r="E51" s="1">
        <v>2541975</v>
      </c>
      <c r="F51" s="1">
        <v>28943131</v>
      </c>
      <c r="G51" s="1">
        <v>50</v>
      </c>
      <c r="H51" s="1">
        <v>1283974</v>
      </c>
      <c r="I51" s="1">
        <v>20350825</v>
      </c>
      <c r="J51" s="1">
        <v>714123</v>
      </c>
      <c r="K51" s="1">
        <v>0</v>
      </c>
      <c r="L51" s="1">
        <v>7460</v>
      </c>
      <c r="M51" s="1">
        <v>589193</v>
      </c>
      <c r="N51" s="1">
        <v>131</v>
      </c>
      <c r="O51" s="1">
        <v>3844</v>
      </c>
      <c r="P51" s="1">
        <v>5986080</v>
      </c>
      <c r="Q51" s="59">
        <v>0.99474412645669397</v>
      </c>
    </row>
    <row r="52" spans="1:17" ht="12.75" customHeight="1">
      <c r="A52" s="160"/>
      <c r="B52" s="2"/>
      <c r="C52" s="58" t="s">
        <v>385</v>
      </c>
      <c r="D52" s="1">
        <v>27565102</v>
      </c>
      <c r="E52" s="1">
        <v>2325045</v>
      </c>
      <c r="F52" s="1">
        <v>25240057</v>
      </c>
      <c r="G52" s="1">
        <v>1914</v>
      </c>
      <c r="H52" s="1">
        <v>1174838</v>
      </c>
      <c r="I52" s="1">
        <v>17697732</v>
      </c>
      <c r="J52" s="1">
        <v>497563</v>
      </c>
      <c r="K52" s="1">
        <v>0</v>
      </c>
      <c r="L52" s="1">
        <v>5863</v>
      </c>
      <c r="M52" s="1">
        <v>540561</v>
      </c>
      <c r="N52" s="1">
        <v>113</v>
      </c>
      <c r="O52" s="1">
        <v>3824</v>
      </c>
      <c r="P52" s="1">
        <v>5311791</v>
      </c>
      <c r="Q52" s="59">
        <v>1.0059047590724299</v>
      </c>
    </row>
    <row r="53" spans="1:17" ht="12.75" customHeight="1">
      <c r="A53" s="160" t="s">
        <v>387</v>
      </c>
      <c r="B53" s="2" t="s">
        <v>201</v>
      </c>
      <c r="C53" s="58" t="s">
        <v>384</v>
      </c>
      <c r="D53" s="1">
        <v>39117105</v>
      </c>
      <c r="E53" s="1">
        <v>4436735</v>
      </c>
      <c r="F53" s="1">
        <v>34680370</v>
      </c>
      <c r="G53" s="1">
        <v>16693228</v>
      </c>
      <c r="H53" s="1">
        <v>0</v>
      </c>
      <c r="I53" s="1">
        <v>12782800</v>
      </c>
      <c r="J53" s="1">
        <v>70828</v>
      </c>
      <c r="K53" s="1">
        <v>0</v>
      </c>
      <c r="L53" s="1">
        <v>1156</v>
      </c>
      <c r="M53" s="1">
        <v>19070</v>
      </c>
      <c r="N53" s="1">
        <v>0</v>
      </c>
      <c r="O53" s="1">
        <v>7</v>
      </c>
      <c r="P53" s="1">
        <v>5112127</v>
      </c>
      <c r="Q53" s="59">
        <v>1.01212763528554</v>
      </c>
    </row>
    <row r="54" spans="1:17" ht="12.75" customHeight="1">
      <c r="A54" s="160"/>
      <c r="B54" s="2"/>
      <c r="C54" s="58" t="s">
        <v>385</v>
      </c>
      <c r="D54" s="1">
        <v>39117105</v>
      </c>
      <c r="E54" s="1">
        <v>4436735</v>
      </c>
      <c r="F54" s="1">
        <v>34680370</v>
      </c>
      <c r="G54" s="1">
        <v>15346902</v>
      </c>
      <c r="H54" s="1">
        <v>0</v>
      </c>
      <c r="I54" s="1">
        <v>13701037</v>
      </c>
      <c r="J54" s="1">
        <v>84636</v>
      </c>
      <c r="K54" s="1">
        <v>0</v>
      </c>
      <c r="L54" s="1">
        <v>1523</v>
      </c>
      <c r="M54" s="1">
        <v>19953</v>
      </c>
      <c r="N54" s="1">
        <v>0</v>
      </c>
      <c r="O54" s="1">
        <v>8</v>
      </c>
      <c r="P54" s="1">
        <v>5524790</v>
      </c>
      <c r="Q54" s="59">
        <v>0.99562602258449395</v>
      </c>
    </row>
    <row r="55" spans="1:17" ht="12.75" customHeight="1">
      <c r="A55" s="160" t="s">
        <v>142</v>
      </c>
      <c r="B55" s="2" t="s">
        <v>56</v>
      </c>
      <c r="C55" s="58" t="s">
        <v>384</v>
      </c>
      <c r="D55" s="1">
        <v>7746023</v>
      </c>
      <c r="E55" s="1">
        <v>0</v>
      </c>
      <c r="F55" s="1">
        <v>7746023</v>
      </c>
      <c r="G55" s="1">
        <v>1</v>
      </c>
      <c r="H55" s="1">
        <v>0</v>
      </c>
      <c r="I55" s="1">
        <v>1796561</v>
      </c>
      <c r="J55" s="1">
        <v>58938</v>
      </c>
      <c r="K55" s="1">
        <v>7</v>
      </c>
      <c r="L55" s="1">
        <v>2105</v>
      </c>
      <c r="M55" s="1">
        <v>20797</v>
      </c>
      <c r="N55" s="1">
        <v>0</v>
      </c>
      <c r="O55" s="1">
        <v>0</v>
      </c>
      <c r="P55" s="1">
        <v>5865514</v>
      </c>
      <c r="Q55" s="59">
        <v>1.0437306366821899</v>
      </c>
    </row>
    <row r="56" spans="1:17" ht="12.75" customHeight="1">
      <c r="A56" s="160"/>
      <c r="B56" s="2"/>
      <c r="C56" s="58" t="s">
        <v>385</v>
      </c>
      <c r="D56" s="1">
        <v>7746630</v>
      </c>
      <c r="E56" s="1">
        <v>0</v>
      </c>
      <c r="F56" s="1">
        <v>7746630</v>
      </c>
      <c r="G56" s="1">
        <v>3</v>
      </c>
      <c r="H56" s="1">
        <v>0</v>
      </c>
      <c r="I56" s="1">
        <v>2213536</v>
      </c>
      <c r="J56" s="1">
        <v>51726</v>
      </c>
      <c r="K56" s="1">
        <v>9</v>
      </c>
      <c r="L56" s="1">
        <v>1638</v>
      </c>
      <c r="M56" s="1">
        <v>20118</v>
      </c>
      <c r="N56" s="1">
        <v>0</v>
      </c>
      <c r="O56" s="1">
        <v>0</v>
      </c>
      <c r="P56" s="1">
        <v>5457967</v>
      </c>
      <c r="Q56" s="59">
        <v>1.0428884160788101</v>
      </c>
    </row>
    <row r="57" spans="1:17" ht="12.75" customHeight="1">
      <c r="A57" s="160" t="s">
        <v>146</v>
      </c>
      <c r="B57" s="2" t="s">
        <v>56</v>
      </c>
      <c r="C57" s="58" t="s">
        <v>384</v>
      </c>
      <c r="D57" s="1">
        <v>7746467</v>
      </c>
      <c r="E57" s="1">
        <v>0</v>
      </c>
      <c r="F57" s="1">
        <v>7746467</v>
      </c>
      <c r="G57" s="1">
        <v>5</v>
      </c>
      <c r="H57" s="1">
        <v>0</v>
      </c>
      <c r="I57" s="1">
        <v>3380201</v>
      </c>
      <c r="J57" s="1">
        <v>36645</v>
      </c>
      <c r="K57" s="1">
        <v>35</v>
      </c>
      <c r="L57" s="1">
        <v>748</v>
      </c>
      <c r="M57" s="1">
        <v>17299</v>
      </c>
      <c r="N57" s="1">
        <v>0</v>
      </c>
      <c r="O57" s="1">
        <v>0</v>
      </c>
      <c r="P57" s="1">
        <v>4310790</v>
      </c>
      <c r="Q57" s="59">
        <v>1.05507460788777</v>
      </c>
    </row>
    <row r="58" spans="1:17" ht="12.75" customHeight="1">
      <c r="A58" s="160"/>
      <c r="B58" s="2"/>
      <c r="C58" s="58" t="s">
        <v>385</v>
      </c>
      <c r="D58" s="1">
        <v>7737562</v>
      </c>
      <c r="E58" s="1">
        <v>0</v>
      </c>
      <c r="F58" s="1">
        <v>7737562</v>
      </c>
      <c r="G58" s="1">
        <v>4</v>
      </c>
      <c r="H58" s="1">
        <v>0</v>
      </c>
      <c r="I58" s="1">
        <v>3607310</v>
      </c>
      <c r="J58" s="1">
        <v>33919</v>
      </c>
      <c r="K58" s="1">
        <v>333</v>
      </c>
      <c r="L58" s="1">
        <v>627</v>
      </c>
      <c r="M58" s="1">
        <v>16534</v>
      </c>
      <c r="N58" s="1">
        <v>0</v>
      </c>
      <c r="O58" s="1">
        <v>0</v>
      </c>
      <c r="P58" s="1">
        <v>4078212</v>
      </c>
      <c r="Q58" s="59">
        <v>1.0473796226688601</v>
      </c>
    </row>
    <row r="59" spans="1:17" ht="12.75" customHeight="1">
      <c r="A59" s="160" t="s">
        <v>148</v>
      </c>
      <c r="B59" s="2" t="s">
        <v>56</v>
      </c>
      <c r="C59" s="58" t="s">
        <v>384</v>
      </c>
      <c r="D59" s="1">
        <v>7746535</v>
      </c>
      <c r="E59" s="1">
        <v>0</v>
      </c>
      <c r="F59" s="1">
        <v>7746535</v>
      </c>
      <c r="G59" s="1">
        <v>5</v>
      </c>
      <c r="H59" s="1">
        <v>0</v>
      </c>
      <c r="I59" s="1">
        <v>2742355</v>
      </c>
      <c r="J59" s="1">
        <v>41415</v>
      </c>
      <c r="K59" s="1">
        <v>53</v>
      </c>
      <c r="L59" s="1">
        <v>1119</v>
      </c>
      <c r="M59" s="1">
        <v>19037</v>
      </c>
      <c r="N59" s="1">
        <v>0</v>
      </c>
      <c r="O59" s="1">
        <v>0</v>
      </c>
      <c r="P59" s="1">
        <v>4941436</v>
      </c>
      <c r="Q59" s="59">
        <v>1.0342402585477899</v>
      </c>
    </row>
    <row r="60" spans="1:17" ht="12.75" customHeight="1">
      <c r="A60" s="160"/>
      <c r="B60" s="2"/>
      <c r="C60" s="58" t="s">
        <v>385</v>
      </c>
      <c r="D60" s="1">
        <v>7748321</v>
      </c>
      <c r="E60" s="1">
        <v>0</v>
      </c>
      <c r="F60" s="1">
        <v>7748321</v>
      </c>
      <c r="G60" s="1">
        <v>5</v>
      </c>
      <c r="H60" s="1">
        <v>0</v>
      </c>
      <c r="I60" s="1">
        <v>3096952</v>
      </c>
      <c r="J60" s="1">
        <v>37258</v>
      </c>
      <c r="K60" s="1">
        <v>42</v>
      </c>
      <c r="L60" s="1">
        <v>890</v>
      </c>
      <c r="M60" s="1">
        <v>18177</v>
      </c>
      <c r="N60" s="1">
        <v>0</v>
      </c>
      <c r="O60" s="1">
        <v>0</v>
      </c>
      <c r="P60" s="1">
        <v>4594111</v>
      </c>
      <c r="Q60" s="59">
        <v>1.0210045804965</v>
      </c>
    </row>
    <row r="61" spans="1:17" ht="12.75" customHeight="1">
      <c r="A61" s="160" t="s">
        <v>150</v>
      </c>
      <c r="B61" s="2" t="s">
        <v>56</v>
      </c>
      <c r="C61" s="58" t="s">
        <v>384</v>
      </c>
      <c r="D61" s="1">
        <v>39127678</v>
      </c>
      <c r="E61" s="1">
        <v>0</v>
      </c>
      <c r="F61" s="1">
        <v>39127678</v>
      </c>
      <c r="G61" s="1">
        <v>22330316</v>
      </c>
      <c r="H61" s="1">
        <v>0</v>
      </c>
      <c r="I61" s="1">
        <v>11692277</v>
      </c>
      <c r="J61" s="1">
        <v>44649</v>
      </c>
      <c r="K61" s="1">
        <v>0</v>
      </c>
      <c r="L61" s="1">
        <v>1276</v>
      </c>
      <c r="M61" s="1">
        <v>13722</v>
      </c>
      <c r="N61" s="1">
        <v>0</v>
      </c>
      <c r="O61" s="1">
        <v>603</v>
      </c>
      <c r="P61" s="1">
        <v>5043564</v>
      </c>
      <c r="Q61" s="59">
        <v>1.0131729213601699</v>
      </c>
    </row>
    <row r="62" spans="1:17" ht="12.75" customHeight="1">
      <c r="A62" s="160"/>
      <c r="B62" s="2"/>
      <c r="C62" s="58" t="s">
        <v>385</v>
      </c>
      <c r="D62" s="1">
        <v>39127678</v>
      </c>
      <c r="E62" s="1">
        <v>0</v>
      </c>
      <c r="F62" s="1">
        <v>39127678</v>
      </c>
      <c r="G62" s="1">
        <v>22312093</v>
      </c>
      <c r="H62" s="1">
        <v>0</v>
      </c>
      <c r="I62" s="1">
        <v>11712729</v>
      </c>
      <c r="J62" s="1">
        <v>44679</v>
      </c>
      <c r="K62" s="1">
        <v>0</v>
      </c>
      <c r="L62" s="1">
        <v>1274</v>
      </c>
      <c r="M62" s="1">
        <v>13721</v>
      </c>
      <c r="N62" s="1">
        <v>0</v>
      </c>
      <c r="O62" s="1">
        <v>601</v>
      </c>
      <c r="P62" s="1">
        <v>5041312</v>
      </c>
      <c r="Q62" s="59">
        <v>1.00692238600673</v>
      </c>
    </row>
    <row r="63" spans="1:17" ht="12.75" customHeight="1">
      <c r="A63" s="160" t="s">
        <v>388</v>
      </c>
      <c r="B63" s="2" t="s">
        <v>56</v>
      </c>
      <c r="C63" s="58" t="s">
        <v>384</v>
      </c>
      <c r="D63" s="1">
        <v>18391744</v>
      </c>
      <c r="E63" s="1">
        <v>1764390</v>
      </c>
      <c r="F63" s="1">
        <v>16627354</v>
      </c>
      <c r="G63" s="1">
        <v>729160</v>
      </c>
      <c r="H63" s="1">
        <v>0</v>
      </c>
      <c r="I63" s="1">
        <v>2810952</v>
      </c>
      <c r="J63" s="1">
        <v>683982</v>
      </c>
      <c r="K63" s="1">
        <v>0</v>
      </c>
      <c r="L63" s="1">
        <v>10334</v>
      </c>
      <c r="M63" s="1">
        <v>1572285</v>
      </c>
      <c r="N63" s="1">
        <v>1614</v>
      </c>
      <c r="O63" s="1">
        <v>308</v>
      </c>
      <c r="P63" s="1">
        <v>10808402</v>
      </c>
      <c r="Q63" s="59">
        <v>1.14736027705937</v>
      </c>
    </row>
    <row r="64" spans="1:17" ht="12.75" customHeight="1">
      <c r="A64" s="160"/>
      <c r="B64" s="2"/>
      <c r="C64" s="58" t="s">
        <v>385</v>
      </c>
      <c r="D64" s="1">
        <v>18392183</v>
      </c>
      <c r="E64" s="1">
        <v>1764416</v>
      </c>
      <c r="F64" s="1">
        <v>16627767</v>
      </c>
      <c r="G64" s="1">
        <v>729160</v>
      </c>
      <c r="H64" s="1">
        <v>0</v>
      </c>
      <c r="I64" s="1">
        <v>2815983</v>
      </c>
      <c r="J64" s="1">
        <v>683394</v>
      </c>
      <c r="K64" s="1">
        <v>0</v>
      </c>
      <c r="L64" s="1">
        <v>10326</v>
      </c>
      <c r="M64" s="1">
        <v>1571623</v>
      </c>
      <c r="N64" s="1">
        <v>1608</v>
      </c>
      <c r="O64" s="1">
        <v>307</v>
      </c>
      <c r="P64" s="1">
        <v>10805057</v>
      </c>
      <c r="Q64" s="59">
        <v>1.14736027705937</v>
      </c>
    </row>
    <row r="65" spans="1:17" ht="12.75" customHeight="1">
      <c r="A65" s="160" t="s">
        <v>388</v>
      </c>
      <c r="B65" s="2" t="s">
        <v>57</v>
      </c>
      <c r="C65" s="58" t="s">
        <v>384</v>
      </c>
      <c r="D65" s="1">
        <v>18391410</v>
      </c>
      <c r="E65" s="1">
        <v>1764386</v>
      </c>
      <c r="F65" s="1">
        <v>16627024</v>
      </c>
      <c r="G65" s="1">
        <v>729159</v>
      </c>
      <c r="H65" s="1">
        <v>0</v>
      </c>
      <c r="I65" s="1">
        <v>2811585</v>
      </c>
      <c r="J65" s="1">
        <v>683167</v>
      </c>
      <c r="K65" s="1">
        <v>0</v>
      </c>
      <c r="L65" s="1">
        <v>10334</v>
      </c>
      <c r="M65" s="1">
        <v>1571363</v>
      </c>
      <c r="N65" s="1">
        <v>1607</v>
      </c>
      <c r="O65" s="1">
        <v>310</v>
      </c>
      <c r="P65" s="1">
        <v>10809183</v>
      </c>
      <c r="Q65" s="59">
        <v>1.14736027705937</v>
      </c>
    </row>
    <row r="66" spans="1:17" ht="12.75" customHeight="1">
      <c r="A66" s="160"/>
      <c r="B66" s="2"/>
      <c r="C66" s="58" t="s">
        <v>385</v>
      </c>
      <c r="D66" s="1">
        <v>18391316</v>
      </c>
      <c r="E66" s="1">
        <v>1764376</v>
      </c>
      <c r="F66" s="1">
        <v>16626940</v>
      </c>
      <c r="G66" s="1">
        <v>729160</v>
      </c>
      <c r="H66" s="1">
        <v>0</v>
      </c>
      <c r="I66" s="1">
        <v>2817453</v>
      </c>
      <c r="J66" s="1">
        <v>682360</v>
      </c>
      <c r="K66" s="1">
        <v>0</v>
      </c>
      <c r="L66" s="1">
        <v>10330</v>
      </c>
      <c r="M66" s="1">
        <v>1570630</v>
      </c>
      <c r="N66" s="1">
        <v>1609</v>
      </c>
      <c r="O66" s="1">
        <v>309</v>
      </c>
      <c r="P66" s="1">
        <v>10804776</v>
      </c>
      <c r="Q66" s="59">
        <v>1.14736027705937</v>
      </c>
    </row>
    <row r="67" spans="1:17" ht="12.75" customHeight="1">
      <c r="A67" s="160" t="s">
        <v>389</v>
      </c>
      <c r="B67" s="2" t="s">
        <v>56</v>
      </c>
      <c r="C67" s="58" t="s">
        <v>384</v>
      </c>
      <c r="D67" s="1">
        <v>24727462</v>
      </c>
      <c r="E67" s="1">
        <v>1938967</v>
      </c>
      <c r="F67" s="1">
        <v>22788495</v>
      </c>
      <c r="G67" s="1">
        <v>3464376</v>
      </c>
      <c r="H67" s="1">
        <v>0</v>
      </c>
      <c r="I67" s="1">
        <v>12564855</v>
      </c>
      <c r="J67" s="1">
        <v>219143</v>
      </c>
      <c r="K67" s="1">
        <v>0</v>
      </c>
      <c r="L67" s="1">
        <v>8</v>
      </c>
      <c r="M67" s="1">
        <v>510141</v>
      </c>
      <c r="N67" s="1">
        <v>96</v>
      </c>
      <c r="O67" s="1">
        <v>1571</v>
      </c>
      <c r="P67" s="1">
        <v>6028303</v>
      </c>
      <c r="Q67" s="59">
        <v>1.01683763494713</v>
      </c>
    </row>
    <row r="68" spans="1:17" ht="12.75" customHeight="1">
      <c r="A68" s="160"/>
      <c r="B68" s="2"/>
      <c r="C68" s="58" t="s">
        <v>385</v>
      </c>
      <c r="D68" s="1">
        <v>24727458</v>
      </c>
      <c r="E68" s="1">
        <v>1938967</v>
      </c>
      <c r="F68" s="1">
        <v>22788491</v>
      </c>
      <c r="G68" s="1">
        <v>4263405</v>
      </c>
      <c r="H68" s="1">
        <v>0</v>
      </c>
      <c r="I68" s="1">
        <v>12133710</v>
      </c>
      <c r="J68" s="1">
        <v>184146</v>
      </c>
      <c r="K68" s="1">
        <v>0</v>
      </c>
      <c r="L68" s="1">
        <v>8</v>
      </c>
      <c r="M68" s="1">
        <v>492561</v>
      </c>
      <c r="N68" s="1">
        <v>90</v>
      </c>
      <c r="O68" s="1">
        <v>1567</v>
      </c>
      <c r="P68" s="1">
        <v>5713002</v>
      </c>
      <c r="Q68" s="59">
        <v>0.99926070933020905</v>
      </c>
    </row>
    <row r="69" spans="1:17" ht="12.75" customHeight="1">
      <c r="A69" s="160" t="s">
        <v>389</v>
      </c>
      <c r="B69" s="2" t="s">
        <v>201</v>
      </c>
      <c r="C69" s="58" t="s">
        <v>384</v>
      </c>
      <c r="D69" s="1">
        <v>24727454</v>
      </c>
      <c r="E69" s="1">
        <v>1938967</v>
      </c>
      <c r="F69" s="1">
        <v>22788487</v>
      </c>
      <c r="G69" s="1">
        <v>4693995</v>
      </c>
      <c r="H69" s="1">
        <v>0</v>
      </c>
      <c r="I69" s="1">
        <v>11885188</v>
      </c>
      <c r="J69" s="1">
        <v>168763</v>
      </c>
      <c r="K69" s="1">
        <v>0</v>
      </c>
      <c r="L69" s="1">
        <v>7</v>
      </c>
      <c r="M69" s="1">
        <v>483221</v>
      </c>
      <c r="N69" s="1">
        <v>87</v>
      </c>
      <c r="O69" s="1">
        <v>1558</v>
      </c>
      <c r="P69" s="1">
        <v>5555667</v>
      </c>
      <c r="Q69" s="59">
        <v>1.01365345221231</v>
      </c>
    </row>
    <row r="70" spans="1:17" ht="12.75" customHeight="1">
      <c r="A70" s="160"/>
      <c r="B70" s="2"/>
      <c r="C70" s="58" t="s">
        <v>385</v>
      </c>
      <c r="D70" s="1">
        <v>24727454</v>
      </c>
      <c r="E70" s="1">
        <v>1938967</v>
      </c>
      <c r="F70" s="1">
        <v>22788487</v>
      </c>
      <c r="G70" s="1">
        <v>5305272</v>
      </c>
      <c r="H70" s="1">
        <v>0</v>
      </c>
      <c r="I70" s="1">
        <v>11543235</v>
      </c>
      <c r="J70" s="1">
        <v>149351</v>
      </c>
      <c r="K70" s="1">
        <v>0</v>
      </c>
      <c r="L70" s="1">
        <v>7</v>
      </c>
      <c r="M70" s="1">
        <v>468439</v>
      </c>
      <c r="N70" s="1">
        <v>79</v>
      </c>
      <c r="O70" s="1">
        <v>1559</v>
      </c>
      <c r="P70" s="1">
        <v>5320544</v>
      </c>
      <c r="Q70" s="59">
        <v>1.00290737472126</v>
      </c>
    </row>
    <row r="71" spans="1:17" ht="12.75" customHeight="1">
      <c r="A71" s="160" t="s">
        <v>163</v>
      </c>
      <c r="B71" s="2" t="s">
        <v>56</v>
      </c>
      <c r="C71" s="58" t="s">
        <v>384</v>
      </c>
      <c r="D71" s="1">
        <v>13965879</v>
      </c>
      <c r="E71" s="1">
        <v>1187461</v>
      </c>
      <c r="F71" s="1">
        <v>12778418</v>
      </c>
      <c r="G71" s="1">
        <v>0</v>
      </c>
      <c r="H71" s="1">
        <v>0</v>
      </c>
      <c r="I71" s="1">
        <v>6743084</v>
      </c>
      <c r="J71" s="1">
        <v>0</v>
      </c>
      <c r="K71" s="1">
        <v>133</v>
      </c>
      <c r="L71" s="1">
        <v>6300</v>
      </c>
      <c r="M71" s="1">
        <v>473609</v>
      </c>
      <c r="N71" s="1">
        <v>164</v>
      </c>
      <c r="O71" s="1">
        <v>2336</v>
      </c>
      <c r="P71" s="1">
        <v>5546500</v>
      </c>
      <c r="Q71" s="59">
        <v>0.99434535209395702</v>
      </c>
    </row>
    <row r="72" spans="1:17" ht="12.75" customHeight="1">
      <c r="A72" s="160"/>
      <c r="B72" s="2"/>
      <c r="C72" s="58" t="s">
        <v>385</v>
      </c>
      <c r="D72" s="1">
        <v>13544776</v>
      </c>
      <c r="E72" s="1">
        <v>1156654</v>
      </c>
      <c r="F72" s="1">
        <v>12388122</v>
      </c>
      <c r="G72" s="1">
        <v>0</v>
      </c>
      <c r="H72" s="1">
        <v>0</v>
      </c>
      <c r="I72" s="1">
        <v>6441917</v>
      </c>
      <c r="J72" s="1">
        <v>0</v>
      </c>
      <c r="K72" s="1">
        <v>132</v>
      </c>
      <c r="L72" s="1">
        <v>6117</v>
      </c>
      <c r="M72" s="1">
        <v>467317</v>
      </c>
      <c r="N72" s="1">
        <v>163</v>
      </c>
      <c r="O72" s="1">
        <v>2341</v>
      </c>
      <c r="P72" s="1">
        <v>5464026</v>
      </c>
      <c r="Q72" s="59">
        <v>0.993251571584986</v>
      </c>
    </row>
    <row r="73" spans="1:17" ht="12.75" customHeight="1">
      <c r="A73" s="160" t="s">
        <v>163</v>
      </c>
      <c r="B73" s="2" t="s">
        <v>201</v>
      </c>
      <c r="C73" s="58" t="s">
        <v>384</v>
      </c>
      <c r="D73" s="1">
        <v>13725404</v>
      </c>
      <c r="E73" s="1">
        <v>1169865</v>
      </c>
      <c r="F73" s="1">
        <v>12555539</v>
      </c>
      <c r="G73" s="1">
        <v>0</v>
      </c>
      <c r="H73" s="1">
        <v>0</v>
      </c>
      <c r="I73" s="1">
        <v>6564513</v>
      </c>
      <c r="J73" s="1">
        <v>0</v>
      </c>
      <c r="K73" s="1">
        <v>132</v>
      </c>
      <c r="L73" s="1">
        <v>6222</v>
      </c>
      <c r="M73" s="1">
        <v>470409</v>
      </c>
      <c r="N73" s="1">
        <v>163</v>
      </c>
      <c r="O73" s="1">
        <v>2338</v>
      </c>
      <c r="P73" s="1">
        <v>5505548</v>
      </c>
      <c r="Q73" s="59">
        <v>0.99625866443776201</v>
      </c>
    </row>
    <row r="74" spans="1:17" ht="12.75" customHeight="1">
      <c r="A74" s="157"/>
      <c r="B74" s="85"/>
      <c r="C74" s="58" t="s">
        <v>385</v>
      </c>
      <c r="D74" s="1">
        <v>13669800</v>
      </c>
      <c r="E74" s="1">
        <v>1165930</v>
      </c>
      <c r="F74" s="1">
        <v>12503870</v>
      </c>
      <c r="G74" s="1">
        <v>0</v>
      </c>
      <c r="H74" s="1">
        <v>0</v>
      </c>
      <c r="I74" s="1">
        <v>6552112</v>
      </c>
      <c r="J74" s="1">
        <v>0</v>
      </c>
      <c r="K74" s="1">
        <v>132</v>
      </c>
      <c r="L74" s="1">
        <v>6116</v>
      </c>
      <c r="M74" s="1">
        <v>467748</v>
      </c>
      <c r="N74" s="1">
        <v>163</v>
      </c>
      <c r="O74" s="1">
        <v>2340</v>
      </c>
      <c r="P74" s="1">
        <v>5469151</v>
      </c>
      <c r="Q74" s="59">
        <v>0.98531255043042498</v>
      </c>
    </row>
  </sheetData>
  <mergeCells count="2">
    <mergeCell ref="B4:B5"/>
    <mergeCell ref="B6:B7"/>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67"/>
  <sheetViews>
    <sheetView workbookViewId="0">
      <selection activeCell="A79" sqref="A79:A82"/>
    </sheetView>
  </sheetViews>
  <sheetFormatPr defaultColWidth="10.85546875" defaultRowHeight="15"/>
  <cols>
    <col min="1" max="1" width="15" customWidth="1"/>
    <col min="2" max="2" width="12" customWidth="1"/>
    <col min="3" max="4" width="13" customWidth="1"/>
    <col min="5" max="5" width="8" customWidth="1"/>
    <col min="6" max="6" width="13" customWidth="1"/>
    <col min="7" max="7" width="16" customWidth="1"/>
    <col min="8" max="8" width="13" customWidth="1"/>
    <col min="9" max="9" width="125" customWidth="1"/>
    <col min="10" max="50" width="50" customWidth="1"/>
    <col min="51" max="162" width="0.140625" customWidth="1"/>
  </cols>
  <sheetData>
    <row r="1" spans="1:20" ht="15.75">
      <c r="A1" s="197" t="s">
        <v>5</v>
      </c>
      <c r="B1" s="198"/>
      <c r="C1" s="198"/>
      <c r="D1" s="198"/>
      <c r="E1" s="198"/>
      <c r="F1" s="198"/>
      <c r="G1" s="198"/>
      <c r="H1" s="198"/>
      <c r="I1" s="198"/>
      <c r="J1" s="198"/>
      <c r="K1" s="198"/>
      <c r="L1" s="198"/>
      <c r="M1" s="198"/>
      <c r="N1" s="198"/>
      <c r="O1" s="198"/>
      <c r="P1" s="198"/>
      <c r="Q1" s="198"/>
      <c r="R1" s="198"/>
      <c r="S1" s="198"/>
      <c r="T1" s="198"/>
    </row>
    <row r="3" spans="1:20">
      <c r="A3" s="60" t="s">
        <v>390</v>
      </c>
      <c r="B3" s="60" t="s">
        <v>391</v>
      </c>
      <c r="C3" s="60" t="s">
        <v>392</v>
      </c>
      <c r="D3" s="60" t="s">
        <v>393</v>
      </c>
      <c r="E3" s="60" t="s">
        <v>394</v>
      </c>
      <c r="F3" s="60" t="s">
        <v>395</v>
      </c>
      <c r="G3" s="60" t="s">
        <v>396</v>
      </c>
      <c r="H3" s="60" t="s">
        <v>397</v>
      </c>
      <c r="I3" s="60" t="s">
        <v>398</v>
      </c>
      <c r="J3" s="85"/>
      <c r="K3" s="85"/>
      <c r="L3" s="85"/>
      <c r="M3" s="85"/>
      <c r="N3" s="85"/>
      <c r="O3" s="85"/>
      <c r="P3" s="85"/>
      <c r="Q3" s="85"/>
      <c r="R3" s="85"/>
      <c r="S3" s="85"/>
      <c r="T3" s="85"/>
    </row>
    <row r="4" spans="1:20">
      <c r="A4" s="85">
        <v>1</v>
      </c>
      <c r="B4" s="85">
        <v>1</v>
      </c>
      <c r="C4" s="85">
        <v>20884151</v>
      </c>
      <c r="D4" s="85">
        <v>20904858</v>
      </c>
      <c r="E4" s="85">
        <v>12</v>
      </c>
      <c r="F4" s="85">
        <v>11</v>
      </c>
      <c r="G4" s="85">
        <v>1</v>
      </c>
      <c r="H4" s="85">
        <v>1</v>
      </c>
      <c r="I4" s="85" t="s">
        <v>399</v>
      </c>
      <c r="J4" s="85"/>
      <c r="K4" s="85"/>
      <c r="L4" s="85"/>
      <c r="M4" s="85"/>
      <c r="N4" s="85"/>
      <c r="O4" s="85"/>
      <c r="P4" s="85"/>
      <c r="Q4" s="85"/>
      <c r="R4" s="85"/>
      <c r="S4" s="85"/>
      <c r="T4" s="85"/>
    </row>
    <row r="5" spans="1:20">
      <c r="A5" s="85">
        <v>2</v>
      </c>
      <c r="B5" s="85">
        <v>1</v>
      </c>
      <c r="C5" s="85">
        <v>28650377</v>
      </c>
      <c r="D5" s="85">
        <v>29169593</v>
      </c>
      <c r="E5" s="85">
        <v>413</v>
      </c>
      <c r="F5" s="85">
        <v>324</v>
      </c>
      <c r="G5" s="85">
        <v>5</v>
      </c>
      <c r="H5" s="85">
        <v>1</v>
      </c>
      <c r="I5" s="85" t="s">
        <v>400</v>
      </c>
      <c r="J5" s="85"/>
      <c r="K5" s="85"/>
      <c r="L5" s="85"/>
      <c r="M5" s="85"/>
      <c r="N5" s="85"/>
      <c r="O5" s="85"/>
      <c r="P5" s="85"/>
      <c r="Q5" s="85"/>
      <c r="R5" s="85"/>
      <c r="S5" s="85"/>
      <c r="T5" s="85"/>
    </row>
    <row r="6" spans="1:20">
      <c r="A6" s="85">
        <v>3</v>
      </c>
      <c r="B6" s="85">
        <v>1</v>
      </c>
      <c r="C6" s="85">
        <v>43788172</v>
      </c>
      <c r="D6" s="85">
        <v>44465419</v>
      </c>
      <c r="E6" s="85">
        <v>318</v>
      </c>
      <c r="F6" s="85">
        <v>242</v>
      </c>
      <c r="G6" s="85">
        <v>10</v>
      </c>
      <c r="H6" s="85">
        <v>1</v>
      </c>
      <c r="I6" s="85" t="s">
        <v>401</v>
      </c>
      <c r="J6" s="85"/>
      <c r="K6" s="85"/>
      <c r="L6" s="85"/>
      <c r="M6" s="85"/>
      <c r="N6" s="85"/>
      <c r="O6" s="85"/>
      <c r="P6" s="85"/>
      <c r="Q6" s="85"/>
      <c r="R6" s="85"/>
      <c r="S6" s="85"/>
      <c r="T6" s="85"/>
    </row>
    <row r="7" spans="1:20">
      <c r="A7" s="85">
        <v>4</v>
      </c>
      <c r="B7" s="85">
        <v>1</v>
      </c>
      <c r="C7" s="85">
        <v>72461382</v>
      </c>
      <c r="D7" s="85">
        <v>74161795</v>
      </c>
      <c r="E7" s="85">
        <v>387</v>
      </c>
      <c r="F7" s="85">
        <v>314</v>
      </c>
      <c r="G7" s="85">
        <v>8</v>
      </c>
      <c r="H7" s="85">
        <v>4</v>
      </c>
      <c r="I7" s="85" t="s">
        <v>402</v>
      </c>
      <c r="J7" s="85"/>
      <c r="K7" s="85"/>
      <c r="L7" s="85"/>
      <c r="M7" s="85"/>
      <c r="N7" s="85"/>
      <c r="O7" s="85"/>
      <c r="P7" s="85"/>
      <c r="Q7" s="85"/>
      <c r="R7" s="85"/>
      <c r="S7" s="85"/>
      <c r="T7" s="85"/>
    </row>
    <row r="8" spans="1:20">
      <c r="A8" s="85">
        <v>5</v>
      </c>
      <c r="B8" s="85">
        <v>1</v>
      </c>
      <c r="C8" s="85">
        <v>91189731</v>
      </c>
      <c r="D8" s="85">
        <v>91234126</v>
      </c>
      <c r="E8" s="85">
        <v>59</v>
      </c>
      <c r="F8" s="85">
        <v>53</v>
      </c>
      <c r="G8" s="85">
        <v>3</v>
      </c>
      <c r="H8" s="85">
        <v>1</v>
      </c>
      <c r="I8" s="85" t="s">
        <v>403</v>
      </c>
      <c r="J8" s="85"/>
      <c r="K8" s="85"/>
      <c r="L8" s="85"/>
      <c r="M8" s="85"/>
      <c r="N8" s="85"/>
      <c r="O8" s="85"/>
      <c r="P8" s="85"/>
      <c r="Q8" s="85"/>
      <c r="R8" s="85"/>
      <c r="S8" s="85"/>
      <c r="T8" s="85"/>
    </row>
    <row r="9" spans="1:20">
      <c r="A9" s="85">
        <v>6</v>
      </c>
      <c r="B9" s="85">
        <v>1</v>
      </c>
      <c r="C9" s="85">
        <v>96169760</v>
      </c>
      <c r="D9" s="85">
        <v>96221653</v>
      </c>
      <c r="E9" s="85">
        <v>38</v>
      </c>
      <c r="F9" s="85">
        <v>32</v>
      </c>
      <c r="G9" s="85">
        <v>1</v>
      </c>
      <c r="H9" s="85">
        <v>1</v>
      </c>
      <c r="I9" s="85" t="s">
        <v>404</v>
      </c>
      <c r="J9" s="85"/>
      <c r="K9" s="85"/>
      <c r="L9" s="85"/>
      <c r="M9" s="85"/>
      <c r="N9" s="85"/>
      <c r="O9" s="85"/>
      <c r="P9" s="85"/>
      <c r="Q9" s="85"/>
      <c r="R9" s="85"/>
      <c r="S9" s="85"/>
      <c r="T9" s="85"/>
    </row>
    <row r="10" spans="1:20">
      <c r="A10" s="85">
        <v>7</v>
      </c>
      <c r="B10" s="85">
        <v>1</v>
      </c>
      <c r="C10" s="85">
        <v>96877548</v>
      </c>
      <c r="D10" s="85">
        <v>96976835</v>
      </c>
      <c r="E10" s="85">
        <v>20</v>
      </c>
      <c r="F10" s="85">
        <v>18</v>
      </c>
      <c r="G10" s="85">
        <v>1</v>
      </c>
      <c r="H10" s="85">
        <v>1</v>
      </c>
      <c r="I10" s="85" t="s">
        <v>405</v>
      </c>
      <c r="J10" s="85"/>
      <c r="K10" s="85"/>
      <c r="L10" s="85"/>
      <c r="M10" s="85"/>
      <c r="N10" s="85"/>
      <c r="O10" s="85"/>
      <c r="P10" s="85"/>
      <c r="Q10" s="85"/>
      <c r="R10" s="85"/>
      <c r="S10" s="85"/>
      <c r="T10" s="85"/>
    </row>
    <row r="11" spans="1:20">
      <c r="A11" s="85">
        <v>8</v>
      </c>
      <c r="B11" s="85">
        <v>1</v>
      </c>
      <c r="C11" s="85">
        <v>107537916</v>
      </c>
      <c r="D11" s="85">
        <v>107627697</v>
      </c>
      <c r="E11" s="85">
        <v>48</v>
      </c>
      <c r="F11" s="85">
        <v>34</v>
      </c>
      <c r="G11" s="85">
        <v>1</v>
      </c>
      <c r="H11" s="85">
        <v>1</v>
      </c>
      <c r="I11" s="85" t="s">
        <v>406</v>
      </c>
      <c r="J11" s="85"/>
      <c r="K11" s="85"/>
      <c r="L11" s="85"/>
      <c r="M11" s="85"/>
      <c r="N11" s="85"/>
      <c r="O11" s="85"/>
      <c r="P11" s="85"/>
      <c r="Q11" s="85"/>
      <c r="R11" s="85"/>
      <c r="S11" s="85"/>
      <c r="T11" s="85"/>
    </row>
    <row r="12" spans="1:20">
      <c r="A12" s="85">
        <v>9</v>
      </c>
      <c r="B12" s="85">
        <v>1</v>
      </c>
      <c r="C12" s="85">
        <v>201787940</v>
      </c>
      <c r="D12" s="85">
        <v>201887457</v>
      </c>
      <c r="E12" s="85">
        <v>56</v>
      </c>
      <c r="F12" s="85">
        <v>45</v>
      </c>
      <c r="G12" s="85">
        <v>1</v>
      </c>
      <c r="H12" s="85">
        <v>1</v>
      </c>
      <c r="I12" s="85" t="s">
        <v>407</v>
      </c>
      <c r="J12" s="85"/>
      <c r="K12" s="85"/>
      <c r="L12" s="85"/>
      <c r="M12" s="85"/>
      <c r="N12" s="85"/>
      <c r="O12" s="85"/>
      <c r="P12" s="85"/>
      <c r="Q12" s="85"/>
      <c r="R12" s="85"/>
      <c r="S12" s="85"/>
      <c r="T12" s="85"/>
    </row>
    <row r="13" spans="1:20">
      <c r="A13" s="85">
        <v>10</v>
      </c>
      <c r="B13" s="85">
        <v>1</v>
      </c>
      <c r="C13" s="85">
        <v>204448441</v>
      </c>
      <c r="D13" s="85">
        <v>204617751</v>
      </c>
      <c r="E13" s="85">
        <v>181</v>
      </c>
      <c r="F13" s="85">
        <v>142</v>
      </c>
      <c r="G13" s="85">
        <v>4</v>
      </c>
      <c r="H13" s="85">
        <v>1</v>
      </c>
      <c r="I13" s="85" t="s">
        <v>408</v>
      </c>
      <c r="J13" s="85"/>
      <c r="K13" s="85"/>
      <c r="L13" s="85"/>
      <c r="M13" s="85"/>
      <c r="N13" s="85"/>
      <c r="O13" s="85"/>
      <c r="P13" s="85"/>
      <c r="Q13" s="85"/>
      <c r="R13" s="85"/>
      <c r="S13" s="85"/>
      <c r="T13" s="85"/>
    </row>
    <row r="14" spans="1:20">
      <c r="A14" s="85">
        <v>11</v>
      </c>
      <c r="B14" s="85">
        <v>1</v>
      </c>
      <c r="C14" s="85">
        <v>243102051</v>
      </c>
      <c r="D14" s="85">
        <v>243579112</v>
      </c>
      <c r="E14" s="85">
        <v>258</v>
      </c>
      <c r="F14" s="85">
        <v>121</v>
      </c>
      <c r="G14" s="85">
        <v>3</v>
      </c>
      <c r="H14" s="85">
        <v>1</v>
      </c>
      <c r="I14" s="85" t="s">
        <v>409</v>
      </c>
      <c r="J14" s="85"/>
      <c r="K14" s="85"/>
      <c r="L14" s="85"/>
      <c r="M14" s="85"/>
      <c r="N14" s="85"/>
      <c r="O14" s="85"/>
      <c r="P14" s="85"/>
      <c r="Q14" s="85"/>
      <c r="R14" s="85"/>
      <c r="S14" s="85"/>
      <c r="T14" s="85"/>
    </row>
    <row r="15" spans="1:20">
      <c r="A15" s="85">
        <v>12</v>
      </c>
      <c r="B15" s="85">
        <v>2</v>
      </c>
      <c r="C15" s="85">
        <v>22548774</v>
      </c>
      <c r="D15" s="85">
        <v>22606275</v>
      </c>
      <c r="E15" s="85">
        <v>33</v>
      </c>
      <c r="F15" s="85">
        <v>28</v>
      </c>
      <c r="G15" s="85">
        <v>1</v>
      </c>
      <c r="H15" s="85">
        <v>1</v>
      </c>
      <c r="I15" s="85" t="s">
        <v>410</v>
      </c>
      <c r="J15" s="85"/>
      <c r="K15" s="85"/>
      <c r="L15" s="85"/>
      <c r="M15" s="85"/>
      <c r="N15" s="85"/>
      <c r="O15" s="85"/>
      <c r="P15" s="85"/>
      <c r="Q15" s="85"/>
      <c r="R15" s="85"/>
      <c r="S15" s="85"/>
      <c r="T15" s="85"/>
    </row>
    <row r="16" spans="1:20">
      <c r="A16" s="85">
        <v>13</v>
      </c>
      <c r="B16" s="85">
        <v>2</v>
      </c>
      <c r="C16" s="85">
        <v>44739872</v>
      </c>
      <c r="D16" s="85">
        <v>44882800</v>
      </c>
      <c r="E16" s="85">
        <v>248</v>
      </c>
      <c r="F16" s="85">
        <v>193</v>
      </c>
      <c r="G16" s="85">
        <v>1</v>
      </c>
      <c r="H16" s="85">
        <v>1</v>
      </c>
      <c r="I16" s="85" t="s">
        <v>411</v>
      </c>
      <c r="J16" s="85"/>
      <c r="K16" s="85"/>
      <c r="L16" s="85"/>
      <c r="M16" s="85"/>
      <c r="N16" s="85"/>
      <c r="O16" s="85"/>
      <c r="P16" s="85"/>
      <c r="Q16" s="85"/>
      <c r="R16" s="85"/>
      <c r="S16" s="85"/>
      <c r="T16" s="85"/>
    </row>
    <row r="17" spans="1:9">
      <c r="A17" s="85">
        <v>14</v>
      </c>
      <c r="B17" s="85">
        <v>2</v>
      </c>
      <c r="C17" s="85">
        <v>60114796</v>
      </c>
      <c r="D17" s="85">
        <v>60241822</v>
      </c>
      <c r="E17" s="85">
        <v>89</v>
      </c>
      <c r="F17" s="85">
        <v>82</v>
      </c>
      <c r="G17" s="85">
        <v>3</v>
      </c>
      <c r="H17" s="85">
        <v>1</v>
      </c>
      <c r="I17" s="85" t="s">
        <v>412</v>
      </c>
    </row>
    <row r="18" spans="1:9">
      <c r="A18" s="85">
        <v>15</v>
      </c>
      <c r="B18" s="85">
        <v>2</v>
      </c>
      <c r="C18" s="85">
        <v>60607636</v>
      </c>
      <c r="D18" s="85">
        <v>61854852</v>
      </c>
      <c r="E18" s="85">
        <v>113</v>
      </c>
      <c r="F18" s="85">
        <v>80</v>
      </c>
      <c r="G18" s="85">
        <v>9</v>
      </c>
      <c r="H18" s="85">
        <v>4</v>
      </c>
      <c r="I18" s="85" t="s">
        <v>413</v>
      </c>
    </row>
    <row r="19" spans="1:9">
      <c r="A19" s="85">
        <v>16</v>
      </c>
      <c r="B19" s="85">
        <v>2</v>
      </c>
      <c r="C19" s="85">
        <v>68039672</v>
      </c>
      <c r="D19" s="85">
        <v>68082920</v>
      </c>
      <c r="E19" s="85">
        <v>36</v>
      </c>
      <c r="F19" s="85">
        <v>32</v>
      </c>
      <c r="G19" s="85">
        <v>1</v>
      </c>
      <c r="H19" s="85">
        <v>1</v>
      </c>
      <c r="I19" s="85" t="s">
        <v>414</v>
      </c>
    </row>
    <row r="20" spans="1:9">
      <c r="A20" s="85">
        <v>17</v>
      </c>
      <c r="B20" s="85">
        <v>2</v>
      </c>
      <c r="C20" s="85">
        <v>97582235</v>
      </c>
      <c r="D20" s="85">
        <v>98660883</v>
      </c>
      <c r="E20" s="85">
        <v>15</v>
      </c>
      <c r="F20" s="85">
        <v>10</v>
      </c>
      <c r="G20" s="85">
        <v>1</v>
      </c>
      <c r="H20" s="85">
        <v>1</v>
      </c>
      <c r="I20" s="85" t="s">
        <v>415</v>
      </c>
    </row>
    <row r="21" spans="1:9">
      <c r="A21" s="85">
        <v>18</v>
      </c>
      <c r="B21" s="85">
        <v>2</v>
      </c>
      <c r="C21" s="85">
        <v>99679099</v>
      </c>
      <c r="D21" s="85">
        <v>101338641</v>
      </c>
      <c r="E21" s="85">
        <v>708</v>
      </c>
      <c r="F21" s="85">
        <v>588</v>
      </c>
      <c r="G21" s="85">
        <v>21</v>
      </c>
      <c r="H21" s="85">
        <v>4</v>
      </c>
      <c r="I21" s="85" t="s">
        <v>416</v>
      </c>
    </row>
    <row r="22" spans="1:9">
      <c r="A22" s="85">
        <v>19</v>
      </c>
      <c r="B22" s="85">
        <v>2</v>
      </c>
      <c r="C22" s="85">
        <v>105915711</v>
      </c>
      <c r="D22" s="85">
        <v>105994827</v>
      </c>
      <c r="E22" s="85">
        <v>23</v>
      </c>
      <c r="F22" s="85">
        <v>21</v>
      </c>
      <c r="G22" s="85">
        <v>1</v>
      </c>
      <c r="H22" s="85">
        <v>1</v>
      </c>
      <c r="I22" s="85" t="s">
        <v>417</v>
      </c>
    </row>
    <row r="23" spans="1:9">
      <c r="A23" s="85">
        <v>20</v>
      </c>
      <c r="B23" s="85">
        <v>2</v>
      </c>
      <c r="C23" s="85">
        <v>142218613</v>
      </c>
      <c r="D23" s="85">
        <v>142385034</v>
      </c>
      <c r="E23" s="85">
        <v>68</v>
      </c>
      <c r="F23" s="85">
        <v>57</v>
      </c>
      <c r="G23" s="85">
        <v>1</v>
      </c>
      <c r="H23" s="85">
        <v>1</v>
      </c>
      <c r="I23" s="85" t="s">
        <v>418</v>
      </c>
    </row>
    <row r="24" spans="1:9">
      <c r="A24" s="85">
        <v>21</v>
      </c>
      <c r="B24" s="85">
        <v>2</v>
      </c>
      <c r="C24" s="85">
        <v>173929607</v>
      </c>
      <c r="D24" s="85">
        <v>174072081</v>
      </c>
      <c r="E24" s="85">
        <v>47</v>
      </c>
      <c r="F24" s="85">
        <v>40</v>
      </c>
      <c r="G24" s="85">
        <v>1</v>
      </c>
      <c r="H24" s="85">
        <v>1</v>
      </c>
      <c r="I24" s="85" t="s">
        <v>419</v>
      </c>
    </row>
    <row r="25" spans="1:9">
      <c r="A25" s="85">
        <v>22</v>
      </c>
      <c r="B25" s="85">
        <v>2</v>
      </c>
      <c r="C25" s="85">
        <v>185921692</v>
      </c>
      <c r="D25" s="85">
        <v>186059597</v>
      </c>
      <c r="E25" s="85">
        <v>73</v>
      </c>
      <c r="F25" s="85">
        <v>59</v>
      </c>
      <c r="G25" s="85">
        <v>1</v>
      </c>
      <c r="H25" s="85">
        <v>1</v>
      </c>
      <c r="I25" s="85" t="s">
        <v>420</v>
      </c>
    </row>
    <row r="26" spans="1:9">
      <c r="A26" s="85">
        <v>23</v>
      </c>
      <c r="B26" s="85">
        <v>2</v>
      </c>
      <c r="C26" s="85">
        <v>188898546</v>
      </c>
      <c r="D26" s="85">
        <v>189836303</v>
      </c>
      <c r="E26" s="85">
        <v>311</v>
      </c>
      <c r="F26" s="85">
        <v>266</v>
      </c>
      <c r="G26" s="85">
        <v>1</v>
      </c>
      <c r="H26" s="85">
        <v>1</v>
      </c>
      <c r="I26" s="85" t="s">
        <v>421</v>
      </c>
    </row>
    <row r="27" spans="1:9">
      <c r="A27" s="85">
        <v>24</v>
      </c>
      <c r="B27" s="85">
        <v>2</v>
      </c>
      <c r="C27" s="85">
        <v>193742529</v>
      </c>
      <c r="D27" s="85">
        <v>194007719</v>
      </c>
      <c r="E27" s="85">
        <v>290</v>
      </c>
      <c r="F27" s="85">
        <v>230</v>
      </c>
      <c r="G27" s="85">
        <v>1</v>
      </c>
      <c r="H27" s="85">
        <v>1</v>
      </c>
      <c r="I27" s="85" t="s">
        <v>422</v>
      </c>
    </row>
    <row r="28" spans="1:9">
      <c r="A28" s="85">
        <v>25</v>
      </c>
      <c r="B28" s="85">
        <v>2</v>
      </c>
      <c r="C28" s="85">
        <v>199361276</v>
      </c>
      <c r="D28" s="85">
        <v>199653885</v>
      </c>
      <c r="E28" s="85">
        <v>226</v>
      </c>
      <c r="F28" s="85">
        <v>186</v>
      </c>
      <c r="G28" s="85">
        <v>5</v>
      </c>
      <c r="H28" s="85">
        <v>1</v>
      </c>
      <c r="I28" s="85" t="s">
        <v>423</v>
      </c>
    </row>
    <row r="29" spans="1:9">
      <c r="A29" s="85">
        <v>26</v>
      </c>
      <c r="B29" s="85">
        <v>2</v>
      </c>
      <c r="C29" s="85">
        <v>203027088</v>
      </c>
      <c r="D29" s="85">
        <v>204410908</v>
      </c>
      <c r="E29" s="85">
        <v>265</v>
      </c>
      <c r="F29" s="85">
        <v>206</v>
      </c>
      <c r="G29" s="85">
        <v>5</v>
      </c>
      <c r="H29" s="85">
        <v>1</v>
      </c>
      <c r="I29" s="85" t="s">
        <v>424</v>
      </c>
    </row>
    <row r="30" spans="1:9">
      <c r="A30" s="85">
        <v>27</v>
      </c>
      <c r="B30" s="85">
        <v>2</v>
      </c>
      <c r="C30" s="85">
        <v>212585422</v>
      </c>
      <c r="D30" s="85">
        <v>212778384</v>
      </c>
      <c r="E30" s="85">
        <v>325</v>
      </c>
      <c r="F30" s="85">
        <v>260</v>
      </c>
      <c r="G30" s="85">
        <v>12</v>
      </c>
      <c r="H30" s="85">
        <v>2</v>
      </c>
      <c r="I30" s="85" t="s">
        <v>425</v>
      </c>
    </row>
    <row r="31" spans="1:9">
      <c r="A31" s="85">
        <v>28</v>
      </c>
      <c r="B31" s="85">
        <v>2</v>
      </c>
      <c r="C31" s="85">
        <v>215241551</v>
      </c>
      <c r="D31" s="85">
        <v>215241881</v>
      </c>
      <c r="E31" s="85">
        <v>2</v>
      </c>
      <c r="F31" s="85">
        <v>2</v>
      </c>
      <c r="G31" s="85">
        <v>1</v>
      </c>
      <c r="H31" s="85">
        <v>1</v>
      </c>
      <c r="I31" s="85" t="s">
        <v>426</v>
      </c>
    </row>
    <row r="32" spans="1:9">
      <c r="A32" s="85">
        <v>29</v>
      </c>
      <c r="B32" s="85">
        <v>2</v>
      </c>
      <c r="C32" s="85">
        <v>233557043</v>
      </c>
      <c r="D32" s="85">
        <v>233754364</v>
      </c>
      <c r="E32" s="85">
        <v>176</v>
      </c>
      <c r="F32" s="85">
        <v>143</v>
      </c>
      <c r="G32" s="85">
        <v>1</v>
      </c>
      <c r="H32" s="85">
        <v>1</v>
      </c>
      <c r="I32" s="85" t="s">
        <v>427</v>
      </c>
    </row>
    <row r="33" spans="1:9">
      <c r="A33" s="85">
        <v>30</v>
      </c>
      <c r="B33" s="85">
        <v>2</v>
      </c>
      <c r="C33" s="85">
        <v>237050472</v>
      </c>
      <c r="D33" s="85">
        <v>237130344</v>
      </c>
      <c r="E33" s="85">
        <v>179</v>
      </c>
      <c r="F33" s="85">
        <v>149</v>
      </c>
      <c r="G33" s="85">
        <v>2</v>
      </c>
      <c r="H33" s="85">
        <v>1</v>
      </c>
      <c r="I33" s="85" t="s">
        <v>428</v>
      </c>
    </row>
    <row r="34" spans="1:9">
      <c r="A34" s="85">
        <v>31</v>
      </c>
      <c r="B34" s="85">
        <v>3</v>
      </c>
      <c r="C34" s="85">
        <v>16843737</v>
      </c>
      <c r="D34" s="85">
        <v>16879208</v>
      </c>
      <c r="E34" s="85">
        <v>41</v>
      </c>
      <c r="F34" s="85">
        <v>41</v>
      </c>
      <c r="G34" s="85">
        <v>1</v>
      </c>
      <c r="H34" s="85">
        <v>1</v>
      </c>
      <c r="I34" s="85" t="s">
        <v>429</v>
      </c>
    </row>
    <row r="35" spans="1:9">
      <c r="A35" s="85">
        <v>32</v>
      </c>
      <c r="B35" s="85">
        <v>3</v>
      </c>
      <c r="C35" s="85">
        <v>47060895</v>
      </c>
      <c r="D35" s="85">
        <v>51343305</v>
      </c>
      <c r="E35" s="85">
        <v>2763</v>
      </c>
      <c r="F35" s="85">
        <v>2156</v>
      </c>
      <c r="G35" s="85">
        <v>40</v>
      </c>
      <c r="H35" s="85">
        <v>11</v>
      </c>
      <c r="I35" s="85" t="s">
        <v>430</v>
      </c>
    </row>
    <row r="36" spans="1:9">
      <c r="A36" s="85">
        <v>33</v>
      </c>
      <c r="B36" s="85">
        <v>3</v>
      </c>
      <c r="C36" s="85">
        <v>84298984</v>
      </c>
      <c r="D36" s="85">
        <v>84693449</v>
      </c>
      <c r="E36" s="85">
        <v>173</v>
      </c>
      <c r="F36" s="85">
        <v>124</v>
      </c>
      <c r="G36" s="85">
        <v>1</v>
      </c>
      <c r="H36" s="85">
        <v>1</v>
      </c>
      <c r="I36" s="85" t="s">
        <v>431</v>
      </c>
    </row>
    <row r="37" spans="1:9">
      <c r="A37" s="85">
        <v>34</v>
      </c>
      <c r="B37" s="85">
        <v>3</v>
      </c>
      <c r="C37" s="85">
        <v>85084563</v>
      </c>
      <c r="D37" s="85">
        <v>86183716</v>
      </c>
      <c r="E37" s="85">
        <v>536</v>
      </c>
      <c r="F37" s="85">
        <v>417</v>
      </c>
      <c r="G37" s="85">
        <v>8</v>
      </c>
      <c r="H37" s="85">
        <v>3</v>
      </c>
      <c r="I37" s="85" t="s">
        <v>432</v>
      </c>
    </row>
    <row r="38" spans="1:9">
      <c r="A38" s="85">
        <v>35</v>
      </c>
      <c r="B38" s="85">
        <v>3</v>
      </c>
      <c r="C38" s="85">
        <v>123762586</v>
      </c>
      <c r="D38" s="85">
        <v>123936339</v>
      </c>
      <c r="E38" s="85">
        <v>114</v>
      </c>
      <c r="F38" s="85">
        <v>101</v>
      </c>
      <c r="G38" s="85">
        <v>1</v>
      </c>
      <c r="H38" s="85">
        <v>1</v>
      </c>
      <c r="I38" s="85" t="s">
        <v>433</v>
      </c>
    </row>
    <row r="39" spans="1:9">
      <c r="A39" s="85">
        <v>36</v>
      </c>
      <c r="B39" s="85">
        <v>3</v>
      </c>
      <c r="C39" s="85">
        <v>127107213</v>
      </c>
      <c r="D39" s="85">
        <v>127203699</v>
      </c>
      <c r="E39" s="85">
        <v>77</v>
      </c>
      <c r="F39" s="85">
        <v>67</v>
      </c>
      <c r="G39" s="85">
        <v>1</v>
      </c>
      <c r="H39" s="85">
        <v>1</v>
      </c>
      <c r="I39" s="85" t="s">
        <v>434</v>
      </c>
    </row>
    <row r="40" spans="1:9">
      <c r="A40" s="85">
        <v>37</v>
      </c>
      <c r="B40" s="85">
        <v>3</v>
      </c>
      <c r="C40" s="85">
        <v>180717394</v>
      </c>
      <c r="D40" s="85">
        <v>181018741</v>
      </c>
      <c r="E40" s="85">
        <v>46</v>
      </c>
      <c r="F40" s="85">
        <v>40</v>
      </c>
      <c r="G40" s="85">
        <v>1</v>
      </c>
      <c r="H40" s="85">
        <v>1</v>
      </c>
      <c r="I40" s="85" t="s">
        <v>435</v>
      </c>
    </row>
    <row r="41" spans="1:9">
      <c r="A41" s="85">
        <v>38</v>
      </c>
      <c r="B41" s="85">
        <v>4</v>
      </c>
      <c r="C41" s="85">
        <v>2845274</v>
      </c>
      <c r="D41" s="85">
        <v>3444690</v>
      </c>
      <c r="E41" s="85">
        <v>340</v>
      </c>
      <c r="F41" s="85">
        <v>271</v>
      </c>
      <c r="G41" s="85">
        <v>9</v>
      </c>
      <c r="H41" s="85">
        <v>4</v>
      </c>
      <c r="I41" s="85" t="s">
        <v>436</v>
      </c>
    </row>
    <row r="42" spans="1:9">
      <c r="A42" s="85">
        <v>39</v>
      </c>
      <c r="B42" s="85">
        <v>4</v>
      </c>
      <c r="C42" s="85">
        <v>17789325</v>
      </c>
      <c r="D42" s="85">
        <v>18035250</v>
      </c>
      <c r="E42" s="85">
        <v>305</v>
      </c>
      <c r="F42" s="85">
        <v>241</v>
      </c>
      <c r="G42" s="85">
        <v>1</v>
      </c>
      <c r="H42" s="85">
        <v>1</v>
      </c>
      <c r="I42" s="85" t="s">
        <v>437</v>
      </c>
    </row>
    <row r="43" spans="1:9">
      <c r="A43" s="85">
        <v>40</v>
      </c>
      <c r="B43" s="85">
        <v>4</v>
      </c>
      <c r="C43" s="85">
        <v>67801134</v>
      </c>
      <c r="D43" s="85">
        <v>68058681</v>
      </c>
      <c r="E43" s="85">
        <v>230</v>
      </c>
      <c r="F43" s="85">
        <v>178</v>
      </c>
      <c r="G43" s="85">
        <v>2</v>
      </c>
      <c r="H43" s="85">
        <v>1</v>
      </c>
      <c r="I43" s="85" t="s">
        <v>438</v>
      </c>
    </row>
    <row r="44" spans="1:9">
      <c r="A44" s="85">
        <v>41</v>
      </c>
      <c r="B44" s="85">
        <v>4</v>
      </c>
      <c r="C44" s="85">
        <v>103112470</v>
      </c>
      <c r="D44" s="85">
        <v>103387161</v>
      </c>
      <c r="E44" s="85">
        <v>24</v>
      </c>
      <c r="F44" s="85">
        <v>19</v>
      </c>
      <c r="G44" s="85">
        <v>2</v>
      </c>
      <c r="H44" s="85">
        <v>1</v>
      </c>
      <c r="I44" s="85" t="s">
        <v>439</v>
      </c>
    </row>
    <row r="45" spans="1:9">
      <c r="A45" s="85">
        <v>42</v>
      </c>
      <c r="B45" s="85">
        <v>4</v>
      </c>
      <c r="C45" s="85">
        <v>106048360</v>
      </c>
      <c r="D45" s="85">
        <v>106378284</v>
      </c>
      <c r="E45" s="85">
        <v>338</v>
      </c>
      <c r="F45" s="85">
        <v>248</v>
      </c>
      <c r="G45" s="85">
        <v>6</v>
      </c>
      <c r="H45" s="85">
        <v>1</v>
      </c>
      <c r="I45" s="85" t="s">
        <v>440</v>
      </c>
    </row>
    <row r="46" spans="1:9">
      <c r="A46" s="85">
        <v>43</v>
      </c>
      <c r="B46" s="85">
        <v>4</v>
      </c>
      <c r="C46" s="85">
        <v>152454334</v>
      </c>
      <c r="D46" s="85">
        <v>152752413</v>
      </c>
      <c r="E46" s="85">
        <v>184</v>
      </c>
      <c r="F46" s="85">
        <v>154</v>
      </c>
      <c r="G46" s="85">
        <v>1</v>
      </c>
      <c r="H46" s="85">
        <v>1</v>
      </c>
      <c r="I46" s="85" t="s">
        <v>441</v>
      </c>
    </row>
    <row r="47" spans="1:9">
      <c r="A47" s="85">
        <v>44</v>
      </c>
      <c r="B47" s="85">
        <v>4</v>
      </c>
      <c r="C47" s="85">
        <v>159651875</v>
      </c>
      <c r="D47" s="85">
        <v>159923262</v>
      </c>
      <c r="E47" s="85">
        <v>216</v>
      </c>
      <c r="F47" s="85">
        <v>156</v>
      </c>
      <c r="G47" s="85">
        <v>2</v>
      </c>
      <c r="H47" s="85">
        <v>1</v>
      </c>
      <c r="I47" s="85" t="s">
        <v>442</v>
      </c>
    </row>
    <row r="48" spans="1:9">
      <c r="A48" s="85">
        <v>45</v>
      </c>
      <c r="B48" s="85">
        <v>5</v>
      </c>
      <c r="C48" s="85">
        <v>7367049</v>
      </c>
      <c r="D48" s="85">
        <v>7388622</v>
      </c>
      <c r="E48" s="85">
        <v>5</v>
      </c>
      <c r="F48" s="85">
        <v>5</v>
      </c>
      <c r="G48" s="85">
        <v>1</v>
      </c>
      <c r="H48" s="85">
        <v>1</v>
      </c>
      <c r="I48" s="85" t="s">
        <v>443</v>
      </c>
    </row>
    <row r="49" spans="1:9">
      <c r="A49" s="85">
        <v>46</v>
      </c>
      <c r="B49" s="85">
        <v>5</v>
      </c>
      <c r="C49" s="85">
        <v>59705723</v>
      </c>
      <c r="D49" s="85">
        <v>60855070</v>
      </c>
      <c r="E49" s="85">
        <v>662</v>
      </c>
      <c r="F49" s="85">
        <v>484</v>
      </c>
      <c r="G49" s="85">
        <v>19</v>
      </c>
      <c r="H49" s="85">
        <v>2</v>
      </c>
      <c r="I49" s="85" t="s">
        <v>444</v>
      </c>
    </row>
    <row r="50" spans="1:9">
      <c r="A50" s="85">
        <v>47</v>
      </c>
      <c r="B50" s="85">
        <v>5</v>
      </c>
      <c r="C50" s="85">
        <v>63505363</v>
      </c>
      <c r="D50" s="85">
        <v>63841538</v>
      </c>
      <c r="E50" s="85">
        <v>50</v>
      </c>
      <c r="F50" s="85">
        <v>40</v>
      </c>
      <c r="G50" s="85">
        <v>2</v>
      </c>
      <c r="H50" s="85">
        <v>1</v>
      </c>
      <c r="I50" s="85" t="s">
        <v>445</v>
      </c>
    </row>
    <row r="51" spans="1:9">
      <c r="A51" s="85">
        <v>48</v>
      </c>
      <c r="B51" s="85">
        <v>5</v>
      </c>
      <c r="C51" s="85">
        <v>67763676</v>
      </c>
      <c r="D51" s="85">
        <v>67824690</v>
      </c>
      <c r="E51" s="85">
        <v>5</v>
      </c>
      <c r="F51" s="85">
        <v>5</v>
      </c>
      <c r="G51" s="85">
        <v>1</v>
      </c>
      <c r="H51" s="85">
        <v>1</v>
      </c>
      <c r="I51" s="85" t="s">
        <v>446</v>
      </c>
    </row>
    <row r="52" spans="1:9">
      <c r="A52" s="85">
        <v>49</v>
      </c>
      <c r="B52" s="85">
        <v>5</v>
      </c>
      <c r="C52" s="85">
        <v>87232817</v>
      </c>
      <c r="D52" s="85">
        <v>88065637</v>
      </c>
      <c r="E52" s="85">
        <v>208</v>
      </c>
      <c r="F52" s="85">
        <v>177</v>
      </c>
      <c r="G52" s="85">
        <v>6</v>
      </c>
      <c r="H52" s="85">
        <v>2</v>
      </c>
      <c r="I52" s="85" t="s">
        <v>447</v>
      </c>
    </row>
    <row r="53" spans="1:9">
      <c r="A53" s="85">
        <v>50</v>
      </c>
      <c r="B53" s="85">
        <v>5</v>
      </c>
      <c r="C53" s="85">
        <v>89065365</v>
      </c>
      <c r="D53" s="85">
        <v>89206800</v>
      </c>
      <c r="E53" s="85">
        <v>43</v>
      </c>
      <c r="F53" s="85">
        <v>35</v>
      </c>
      <c r="G53" s="85">
        <v>1</v>
      </c>
      <c r="H53" s="85">
        <v>1</v>
      </c>
      <c r="I53" s="85" t="s">
        <v>448</v>
      </c>
    </row>
    <row r="54" spans="1:9">
      <c r="A54" s="85">
        <v>51</v>
      </c>
      <c r="B54" s="85">
        <v>5</v>
      </c>
      <c r="C54" s="85">
        <v>92683607</v>
      </c>
      <c r="D54" s="85">
        <v>93537741</v>
      </c>
      <c r="E54" s="85">
        <v>93</v>
      </c>
      <c r="F54" s="85">
        <v>71</v>
      </c>
      <c r="G54" s="85">
        <v>3</v>
      </c>
      <c r="H54" s="85">
        <v>1</v>
      </c>
      <c r="I54" s="85" t="s">
        <v>449</v>
      </c>
    </row>
    <row r="55" spans="1:9">
      <c r="A55" s="85">
        <v>52</v>
      </c>
      <c r="B55" s="85">
        <v>5</v>
      </c>
      <c r="C55" s="85">
        <v>103714957</v>
      </c>
      <c r="D55" s="85">
        <v>104082179</v>
      </c>
      <c r="E55" s="85">
        <v>39</v>
      </c>
      <c r="F55" s="85">
        <v>28</v>
      </c>
      <c r="G55" s="85">
        <v>2</v>
      </c>
      <c r="H55" s="85">
        <v>1</v>
      </c>
      <c r="I55" s="85" t="s">
        <v>450</v>
      </c>
    </row>
    <row r="56" spans="1:9">
      <c r="A56" s="85">
        <v>53</v>
      </c>
      <c r="B56" s="85">
        <v>5</v>
      </c>
      <c r="C56" s="85">
        <v>106620970</v>
      </c>
      <c r="D56" s="85">
        <v>106790327</v>
      </c>
      <c r="E56" s="85">
        <v>41</v>
      </c>
      <c r="F56" s="85">
        <v>37</v>
      </c>
      <c r="G56" s="85">
        <v>3</v>
      </c>
      <c r="H56" s="85">
        <v>2</v>
      </c>
      <c r="I56" s="85" t="s">
        <v>451</v>
      </c>
    </row>
    <row r="57" spans="1:9">
      <c r="A57" s="85">
        <v>54</v>
      </c>
      <c r="B57" s="85">
        <v>5</v>
      </c>
      <c r="C57" s="85">
        <v>122652820</v>
      </c>
      <c r="D57" s="85">
        <v>123122923</v>
      </c>
      <c r="E57" s="85">
        <v>169</v>
      </c>
      <c r="F57" s="85">
        <v>143</v>
      </c>
      <c r="G57" s="85">
        <v>2</v>
      </c>
      <c r="H57" s="85">
        <v>1</v>
      </c>
      <c r="I57" s="85" t="s">
        <v>452</v>
      </c>
    </row>
    <row r="58" spans="1:9">
      <c r="A58" s="85">
        <v>55</v>
      </c>
      <c r="B58" s="85">
        <v>5</v>
      </c>
      <c r="C58" s="85">
        <v>141122067</v>
      </c>
      <c r="D58" s="85">
        <v>141139452</v>
      </c>
      <c r="E58" s="85">
        <v>23</v>
      </c>
      <c r="F58" s="85">
        <v>21</v>
      </c>
      <c r="G58" s="85">
        <v>2</v>
      </c>
      <c r="H58" s="85">
        <v>1</v>
      </c>
      <c r="I58" s="85" t="s">
        <v>453</v>
      </c>
    </row>
    <row r="59" spans="1:9">
      <c r="A59" s="85">
        <v>56</v>
      </c>
      <c r="B59" s="85">
        <v>5</v>
      </c>
      <c r="C59" s="85">
        <v>169364639</v>
      </c>
      <c r="D59" s="85">
        <v>169390084</v>
      </c>
      <c r="E59" s="85">
        <v>11</v>
      </c>
      <c r="F59" s="85">
        <v>6</v>
      </c>
      <c r="G59" s="85">
        <v>1</v>
      </c>
      <c r="H59" s="85">
        <v>1</v>
      </c>
      <c r="I59" s="85" t="s">
        <v>454</v>
      </c>
    </row>
    <row r="60" spans="1:9">
      <c r="A60" s="85">
        <v>57</v>
      </c>
      <c r="B60" s="85">
        <v>6</v>
      </c>
      <c r="C60" s="85">
        <v>12768218</v>
      </c>
      <c r="D60" s="85">
        <v>12874040</v>
      </c>
      <c r="E60" s="85">
        <v>9</v>
      </c>
      <c r="F60" s="85">
        <v>5</v>
      </c>
      <c r="G60" s="85">
        <v>2</v>
      </c>
      <c r="H60" s="85">
        <v>1</v>
      </c>
      <c r="I60" s="85" t="s">
        <v>455</v>
      </c>
    </row>
    <row r="61" spans="1:9">
      <c r="A61" s="85">
        <v>58</v>
      </c>
      <c r="B61" s="85">
        <v>6</v>
      </c>
      <c r="C61" s="85">
        <v>13758703</v>
      </c>
      <c r="D61" s="85">
        <v>13788252</v>
      </c>
      <c r="E61" s="85">
        <v>38</v>
      </c>
      <c r="F61" s="85">
        <v>27</v>
      </c>
      <c r="G61" s="85">
        <v>1</v>
      </c>
      <c r="H61" s="85">
        <v>1</v>
      </c>
      <c r="I61" s="85" t="s">
        <v>456</v>
      </c>
    </row>
    <row r="62" spans="1:9">
      <c r="A62" s="85">
        <v>59</v>
      </c>
      <c r="B62" s="85">
        <v>6</v>
      </c>
      <c r="C62" s="85">
        <v>26254271</v>
      </c>
      <c r="D62" s="85">
        <v>26671135</v>
      </c>
      <c r="E62" s="85">
        <v>248</v>
      </c>
      <c r="F62" s="85">
        <v>215</v>
      </c>
      <c r="G62" s="85">
        <v>2</v>
      </c>
      <c r="H62" s="85">
        <v>2</v>
      </c>
      <c r="I62" s="85" t="s">
        <v>457</v>
      </c>
    </row>
    <row r="63" spans="1:9">
      <c r="A63" s="85">
        <v>60</v>
      </c>
      <c r="B63" s="85">
        <v>6</v>
      </c>
      <c r="C63" s="85">
        <v>37368362</v>
      </c>
      <c r="D63" s="85">
        <v>37488116</v>
      </c>
      <c r="E63" s="85">
        <v>87</v>
      </c>
      <c r="F63" s="85">
        <v>64</v>
      </c>
      <c r="G63" s="85">
        <v>1</v>
      </c>
      <c r="H63" s="85">
        <v>1</v>
      </c>
      <c r="I63" s="85" t="s">
        <v>458</v>
      </c>
    </row>
    <row r="64" spans="1:9">
      <c r="A64" s="85">
        <v>61</v>
      </c>
      <c r="B64" s="85">
        <v>6</v>
      </c>
      <c r="C64" s="85">
        <v>97752104</v>
      </c>
      <c r="D64" s="85">
        <v>98815591</v>
      </c>
      <c r="E64" s="85">
        <v>874</v>
      </c>
      <c r="F64" s="85">
        <v>686</v>
      </c>
      <c r="G64" s="85">
        <v>24</v>
      </c>
      <c r="H64" s="85">
        <v>6</v>
      </c>
      <c r="I64" s="85" t="s">
        <v>459</v>
      </c>
    </row>
    <row r="65" spans="1:9">
      <c r="A65" s="85">
        <v>62</v>
      </c>
      <c r="B65" s="85">
        <v>6</v>
      </c>
      <c r="C65" s="85">
        <v>114184248</v>
      </c>
      <c r="D65" s="85">
        <v>114218608</v>
      </c>
      <c r="E65" s="85">
        <v>11</v>
      </c>
      <c r="F65" s="85">
        <v>11</v>
      </c>
      <c r="G65" s="85">
        <v>1</v>
      </c>
      <c r="H65" s="85">
        <v>1</v>
      </c>
      <c r="I65" s="85" t="s">
        <v>460</v>
      </c>
    </row>
    <row r="66" spans="1:9">
      <c r="A66" s="85">
        <v>63</v>
      </c>
      <c r="B66" s="85">
        <v>6</v>
      </c>
      <c r="C66" s="85">
        <v>119068833</v>
      </c>
      <c r="D66" s="85">
        <v>119430226</v>
      </c>
      <c r="E66" s="85">
        <v>155</v>
      </c>
      <c r="F66" s="85">
        <v>121</v>
      </c>
      <c r="G66" s="85">
        <v>2</v>
      </c>
      <c r="H66" s="85">
        <v>1</v>
      </c>
      <c r="I66" s="85" t="s">
        <v>461</v>
      </c>
    </row>
    <row r="67" spans="1:9">
      <c r="A67" s="85">
        <v>64</v>
      </c>
      <c r="B67" s="85">
        <v>6</v>
      </c>
      <c r="C67" s="85">
        <v>126659043</v>
      </c>
      <c r="D67" s="85">
        <v>127167072</v>
      </c>
      <c r="E67" s="85">
        <v>272</v>
      </c>
      <c r="F67" s="85">
        <v>202</v>
      </c>
      <c r="G67" s="85">
        <v>2</v>
      </c>
      <c r="H67" s="85">
        <v>1</v>
      </c>
      <c r="I67" s="85" t="s">
        <v>462</v>
      </c>
    </row>
    <row r="68" spans="1:9">
      <c r="A68" s="85">
        <v>65</v>
      </c>
      <c r="B68" s="85">
        <v>6</v>
      </c>
      <c r="C68" s="85">
        <v>140387945</v>
      </c>
      <c r="D68" s="85">
        <v>141216168</v>
      </c>
      <c r="E68" s="85">
        <v>80</v>
      </c>
      <c r="F68" s="85">
        <v>55</v>
      </c>
      <c r="G68" s="85">
        <v>2</v>
      </c>
      <c r="H68" s="85">
        <v>1</v>
      </c>
      <c r="I68" s="85" t="s">
        <v>463</v>
      </c>
    </row>
    <row r="69" spans="1:9">
      <c r="A69" s="85">
        <v>66</v>
      </c>
      <c r="B69" s="85">
        <v>6</v>
      </c>
      <c r="C69" s="85">
        <v>152201201</v>
      </c>
      <c r="D69" s="85">
        <v>152264529</v>
      </c>
      <c r="E69" s="85">
        <v>47</v>
      </c>
      <c r="F69" s="85">
        <v>38</v>
      </c>
      <c r="G69" s="85">
        <v>1</v>
      </c>
      <c r="H69" s="85">
        <v>1</v>
      </c>
      <c r="I69" s="85" t="s">
        <v>464</v>
      </c>
    </row>
    <row r="70" spans="1:9">
      <c r="A70" s="85">
        <v>67</v>
      </c>
      <c r="B70" s="85">
        <v>7</v>
      </c>
      <c r="C70" s="85">
        <v>2171155</v>
      </c>
      <c r="D70" s="85">
        <v>2248472</v>
      </c>
      <c r="E70" s="85">
        <v>70</v>
      </c>
      <c r="F70" s="85">
        <v>50</v>
      </c>
      <c r="G70" s="85">
        <v>1</v>
      </c>
      <c r="H70" s="85">
        <v>1</v>
      </c>
      <c r="I70" s="85" t="s">
        <v>465</v>
      </c>
    </row>
    <row r="71" spans="1:9">
      <c r="A71" s="85">
        <v>68</v>
      </c>
      <c r="B71" s="85">
        <v>7</v>
      </c>
      <c r="C71" s="85">
        <v>8001001</v>
      </c>
      <c r="D71" s="85">
        <v>8134294</v>
      </c>
      <c r="E71" s="85">
        <v>158</v>
      </c>
      <c r="F71" s="85">
        <v>136</v>
      </c>
      <c r="G71" s="85">
        <v>7</v>
      </c>
      <c r="H71" s="85">
        <v>2</v>
      </c>
      <c r="I71" s="85" t="s">
        <v>466</v>
      </c>
    </row>
    <row r="72" spans="1:9">
      <c r="A72" s="85">
        <v>69</v>
      </c>
      <c r="B72" s="85">
        <v>7</v>
      </c>
      <c r="C72" s="85">
        <v>45459876</v>
      </c>
      <c r="D72" s="85">
        <v>45511412</v>
      </c>
      <c r="E72" s="85">
        <v>3</v>
      </c>
      <c r="F72" s="85">
        <v>2</v>
      </c>
      <c r="G72" s="85">
        <v>1</v>
      </c>
      <c r="H72" s="85">
        <v>1</v>
      </c>
      <c r="I72" s="85" t="s">
        <v>467</v>
      </c>
    </row>
    <row r="73" spans="1:9">
      <c r="A73" s="85">
        <v>70</v>
      </c>
      <c r="B73" s="85">
        <v>7</v>
      </c>
      <c r="C73" s="85">
        <v>75607155</v>
      </c>
      <c r="D73" s="85">
        <v>75852480</v>
      </c>
      <c r="E73" s="85">
        <v>184</v>
      </c>
      <c r="F73" s="85">
        <v>153</v>
      </c>
      <c r="G73" s="85">
        <v>1</v>
      </c>
      <c r="H73" s="85">
        <v>1</v>
      </c>
      <c r="I73" s="85" t="s">
        <v>468</v>
      </c>
    </row>
    <row r="74" spans="1:9">
      <c r="A74" s="85">
        <v>71</v>
      </c>
      <c r="B74" s="85">
        <v>7</v>
      </c>
      <c r="C74" s="85">
        <v>86198818</v>
      </c>
      <c r="D74" s="85">
        <v>86340497</v>
      </c>
      <c r="E74" s="85">
        <v>90</v>
      </c>
      <c r="F74" s="85">
        <v>80</v>
      </c>
      <c r="G74" s="85">
        <v>1</v>
      </c>
      <c r="H74" s="85">
        <v>1</v>
      </c>
      <c r="I74" s="85" t="s">
        <v>469</v>
      </c>
    </row>
    <row r="75" spans="1:9">
      <c r="A75" s="85">
        <v>72</v>
      </c>
      <c r="B75" s="85">
        <v>7</v>
      </c>
      <c r="C75" s="85">
        <v>92646881</v>
      </c>
      <c r="D75" s="85">
        <v>92681443</v>
      </c>
      <c r="E75" s="85">
        <v>49</v>
      </c>
      <c r="F75" s="85">
        <v>36</v>
      </c>
      <c r="G75" s="85">
        <v>1</v>
      </c>
      <c r="H75" s="85">
        <v>1</v>
      </c>
      <c r="I75" s="85" t="s">
        <v>470</v>
      </c>
    </row>
    <row r="76" spans="1:9">
      <c r="A76" s="85">
        <v>73</v>
      </c>
      <c r="B76" s="85">
        <v>7</v>
      </c>
      <c r="C76" s="85">
        <v>99894971</v>
      </c>
      <c r="D76" s="85">
        <v>100101648</v>
      </c>
      <c r="E76" s="85">
        <v>191</v>
      </c>
      <c r="F76" s="85">
        <v>132</v>
      </c>
      <c r="G76" s="85">
        <v>1</v>
      </c>
      <c r="H76" s="85">
        <v>1</v>
      </c>
      <c r="I76" s="85" t="s">
        <v>471</v>
      </c>
    </row>
    <row r="77" spans="1:9">
      <c r="A77" s="85">
        <v>74</v>
      </c>
      <c r="B77" s="85">
        <v>7</v>
      </c>
      <c r="C77" s="85">
        <v>104466964</v>
      </c>
      <c r="D77" s="85">
        <v>105041949</v>
      </c>
      <c r="E77" s="85">
        <v>293</v>
      </c>
      <c r="F77" s="85">
        <v>227</v>
      </c>
      <c r="G77" s="85">
        <v>8</v>
      </c>
      <c r="H77" s="85">
        <v>1</v>
      </c>
      <c r="I77" s="85" t="s">
        <v>472</v>
      </c>
    </row>
    <row r="78" spans="1:9">
      <c r="A78" s="85">
        <v>75</v>
      </c>
      <c r="B78" s="85">
        <v>7</v>
      </c>
      <c r="C78" s="85">
        <v>125858217</v>
      </c>
      <c r="D78" s="85">
        <v>126171011</v>
      </c>
      <c r="E78" s="85">
        <v>87</v>
      </c>
      <c r="F78" s="85">
        <v>70</v>
      </c>
      <c r="G78" s="85">
        <v>1</v>
      </c>
      <c r="H78" s="85">
        <v>1</v>
      </c>
      <c r="I78" s="85" t="s">
        <v>473</v>
      </c>
    </row>
    <row r="79" spans="1:9">
      <c r="A79" s="85">
        <v>76</v>
      </c>
      <c r="B79" s="85">
        <v>7</v>
      </c>
      <c r="C79" s="85">
        <v>132953698</v>
      </c>
      <c r="D79" s="85">
        <v>133733917</v>
      </c>
      <c r="E79" s="85">
        <v>252</v>
      </c>
      <c r="F79" s="85">
        <v>201</v>
      </c>
      <c r="G79" s="85">
        <v>2</v>
      </c>
      <c r="H79" s="85">
        <v>1</v>
      </c>
      <c r="I79" s="85" t="s">
        <v>474</v>
      </c>
    </row>
    <row r="80" spans="1:9">
      <c r="A80" s="85">
        <v>77</v>
      </c>
      <c r="B80" s="85">
        <v>7</v>
      </c>
      <c r="C80" s="85">
        <v>150736382</v>
      </c>
      <c r="D80" s="85">
        <v>150798980</v>
      </c>
      <c r="E80" s="85">
        <v>38</v>
      </c>
      <c r="F80" s="85">
        <v>31</v>
      </c>
      <c r="G80" s="85">
        <v>1</v>
      </c>
      <c r="H80" s="85">
        <v>1</v>
      </c>
      <c r="I80" s="85" t="s">
        <v>475</v>
      </c>
    </row>
    <row r="81" spans="1:9">
      <c r="A81" s="85">
        <v>78</v>
      </c>
      <c r="B81" s="85">
        <v>8</v>
      </c>
      <c r="C81" s="85">
        <v>4780780</v>
      </c>
      <c r="D81" s="85">
        <v>4849606</v>
      </c>
      <c r="E81" s="85">
        <v>82</v>
      </c>
      <c r="F81" s="85">
        <v>70</v>
      </c>
      <c r="G81" s="85">
        <v>1</v>
      </c>
      <c r="H81" s="85">
        <v>1</v>
      </c>
      <c r="I81" s="85" t="s">
        <v>476</v>
      </c>
    </row>
    <row r="82" spans="1:9">
      <c r="A82" s="85">
        <v>79</v>
      </c>
      <c r="B82" s="85">
        <v>8</v>
      </c>
      <c r="C82" s="85">
        <v>13948496</v>
      </c>
      <c r="D82" s="85">
        <v>14025149</v>
      </c>
      <c r="E82" s="85">
        <v>57</v>
      </c>
      <c r="F82" s="85">
        <v>44</v>
      </c>
      <c r="G82" s="85">
        <v>1</v>
      </c>
      <c r="H82" s="85">
        <v>1</v>
      </c>
      <c r="I82" s="85" t="s">
        <v>477</v>
      </c>
    </row>
    <row r="83" spans="1:9">
      <c r="A83" s="85">
        <v>80</v>
      </c>
      <c r="B83" s="85">
        <v>8</v>
      </c>
      <c r="C83" s="85">
        <v>30819854</v>
      </c>
      <c r="D83" s="85">
        <v>30869315</v>
      </c>
      <c r="E83" s="85">
        <v>62</v>
      </c>
      <c r="F83" s="85">
        <v>47</v>
      </c>
      <c r="G83" s="85">
        <v>2</v>
      </c>
      <c r="H83" s="85">
        <v>1</v>
      </c>
      <c r="I83" s="85" t="s">
        <v>478</v>
      </c>
    </row>
    <row r="84" spans="1:9">
      <c r="A84" s="85">
        <v>81</v>
      </c>
      <c r="B84" s="85">
        <v>8</v>
      </c>
      <c r="C84" s="85">
        <v>56122155</v>
      </c>
      <c r="D84" s="85">
        <v>56236751</v>
      </c>
      <c r="E84" s="85">
        <v>58</v>
      </c>
      <c r="F84" s="85">
        <v>49</v>
      </c>
      <c r="G84" s="85">
        <v>1</v>
      </c>
      <c r="H84" s="85">
        <v>1</v>
      </c>
      <c r="I84" s="85" t="s">
        <v>479</v>
      </c>
    </row>
    <row r="85" spans="1:9">
      <c r="A85" s="85">
        <v>82</v>
      </c>
      <c r="B85" s="85">
        <v>8</v>
      </c>
      <c r="C85" s="85">
        <v>57329458</v>
      </c>
      <c r="D85" s="85">
        <v>57436577</v>
      </c>
      <c r="E85" s="85">
        <v>13</v>
      </c>
      <c r="F85" s="85">
        <v>10</v>
      </c>
      <c r="G85" s="85">
        <v>2</v>
      </c>
      <c r="H85" s="85">
        <v>1</v>
      </c>
      <c r="I85" s="85" t="s">
        <v>480</v>
      </c>
    </row>
    <row r="86" spans="1:9">
      <c r="A86" s="85">
        <v>83</v>
      </c>
      <c r="B86" s="85">
        <v>8</v>
      </c>
      <c r="C86" s="85">
        <v>66358819</v>
      </c>
      <c r="D86" s="85">
        <v>66404202</v>
      </c>
      <c r="E86" s="85">
        <v>13</v>
      </c>
      <c r="F86" s="85">
        <v>7</v>
      </c>
      <c r="G86" s="85">
        <v>1</v>
      </c>
      <c r="H86" s="85">
        <v>1</v>
      </c>
      <c r="I86" s="85" t="s">
        <v>481</v>
      </c>
    </row>
    <row r="87" spans="1:9">
      <c r="A87" s="85">
        <v>84</v>
      </c>
      <c r="B87" s="85">
        <v>8</v>
      </c>
      <c r="C87" s="85">
        <v>92976563</v>
      </c>
      <c r="D87" s="85">
        <v>93180965</v>
      </c>
      <c r="E87" s="85">
        <v>195</v>
      </c>
      <c r="F87" s="85">
        <v>160</v>
      </c>
      <c r="G87" s="85">
        <v>1</v>
      </c>
      <c r="H87" s="85">
        <v>1</v>
      </c>
      <c r="I87" s="85" t="s">
        <v>482</v>
      </c>
    </row>
    <row r="88" spans="1:9">
      <c r="A88" s="85">
        <v>85</v>
      </c>
      <c r="B88" s="85">
        <v>8</v>
      </c>
      <c r="C88" s="85">
        <v>118828569</v>
      </c>
      <c r="D88" s="85">
        <v>118922507</v>
      </c>
      <c r="E88" s="85">
        <v>30</v>
      </c>
      <c r="F88" s="85">
        <v>24</v>
      </c>
      <c r="G88" s="85">
        <v>3</v>
      </c>
      <c r="H88" s="85">
        <v>1</v>
      </c>
      <c r="I88" s="85" t="s">
        <v>483</v>
      </c>
    </row>
    <row r="89" spans="1:9">
      <c r="A89" s="85">
        <v>86</v>
      </c>
      <c r="B89" s="85">
        <v>8</v>
      </c>
      <c r="C89" s="85">
        <v>120086192</v>
      </c>
      <c r="D89" s="85">
        <v>120171633</v>
      </c>
      <c r="E89" s="85">
        <v>18</v>
      </c>
      <c r="F89" s="85">
        <v>14</v>
      </c>
      <c r="G89" s="85">
        <v>1</v>
      </c>
      <c r="H89" s="85">
        <v>1</v>
      </c>
      <c r="I89" s="85" t="s">
        <v>484</v>
      </c>
    </row>
    <row r="90" spans="1:9">
      <c r="A90" s="85">
        <v>87</v>
      </c>
      <c r="B90" s="85">
        <v>9</v>
      </c>
      <c r="C90" s="85">
        <v>1669625</v>
      </c>
      <c r="D90" s="85">
        <v>1792147</v>
      </c>
      <c r="E90" s="85">
        <v>355</v>
      </c>
      <c r="F90" s="85">
        <v>275</v>
      </c>
      <c r="G90" s="85">
        <v>11</v>
      </c>
      <c r="H90" s="85">
        <v>1</v>
      </c>
      <c r="I90" s="85" t="s">
        <v>485</v>
      </c>
    </row>
    <row r="91" spans="1:9">
      <c r="A91" s="85">
        <v>88</v>
      </c>
      <c r="B91" s="85">
        <v>9</v>
      </c>
      <c r="C91" s="85">
        <v>23291526</v>
      </c>
      <c r="D91" s="85">
        <v>23422484</v>
      </c>
      <c r="E91" s="85">
        <v>227</v>
      </c>
      <c r="F91" s="85">
        <v>198</v>
      </c>
      <c r="G91" s="85">
        <v>12</v>
      </c>
      <c r="H91" s="85">
        <v>1</v>
      </c>
      <c r="I91" s="85" t="s">
        <v>486</v>
      </c>
    </row>
    <row r="92" spans="1:9">
      <c r="A92" s="85">
        <v>89</v>
      </c>
      <c r="B92" s="85">
        <v>9</v>
      </c>
      <c r="C92" s="85">
        <v>82422008</v>
      </c>
      <c r="D92" s="85">
        <v>82479380</v>
      </c>
      <c r="E92" s="85">
        <v>46</v>
      </c>
      <c r="F92" s="85">
        <v>36</v>
      </c>
      <c r="G92" s="85">
        <v>3</v>
      </c>
      <c r="H92" s="85">
        <v>1</v>
      </c>
      <c r="I92" s="85" t="s">
        <v>487</v>
      </c>
    </row>
    <row r="93" spans="1:9">
      <c r="A93" s="85">
        <v>90</v>
      </c>
      <c r="B93" s="85">
        <v>9</v>
      </c>
      <c r="C93" s="85">
        <v>96155812</v>
      </c>
      <c r="D93" s="85">
        <v>96466200</v>
      </c>
      <c r="E93" s="85">
        <v>99</v>
      </c>
      <c r="F93" s="85">
        <v>85</v>
      </c>
      <c r="G93" s="85">
        <v>2</v>
      </c>
      <c r="H93" s="85">
        <v>1</v>
      </c>
      <c r="I93" s="85" t="s">
        <v>488</v>
      </c>
    </row>
    <row r="94" spans="1:9">
      <c r="A94" s="85">
        <v>91</v>
      </c>
      <c r="B94" s="85">
        <v>9</v>
      </c>
      <c r="C94" s="85">
        <v>99084471</v>
      </c>
      <c r="D94" s="85">
        <v>99282269</v>
      </c>
      <c r="E94" s="85">
        <v>210</v>
      </c>
      <c r="F94" s="85">
        <v>162</v>
      </c>
      <c r="G94" s="85">
        <v>3</v>
      </c>
      <c r="H94" s="85">
        <v>1</v>
      </c>
      <c r="I94" s="85" t="s">
        <v>489</v>
      </c>
    </row>
    <row r="95" spans="1:9">
      <c r="A95" s="85">
        <v>92</v>
      </c>
      <c r="B95" s="85">
        <v>9</v>
      </c>
      <c r="C95" s="85">
        <v>124585739</v>
      </c>
      <c r="D95" s="85">
        <v>124644295</v>
      </c>
      <c r="E95" s="85">
        <v>116</v>
      </c>
      <c r="F95" s="85">
        <v>97</v>
      </c>
      <c r="G95" s="85">
        <v>3</v>
      </c>
      <c r="H95" s="85">
        <v>1</v>
      </c>
      <c r="I95" s="85" t="s">
        <v>490</v>
      </c>
    </row>
    <row r="96" spans="1:9">
      <c r="A96" s="85">
        <v>93</v>
      </c>
      <c r="B96" s="85">
        <v>9</v>
      </c>
      <c r="C96" s="85">
        <v>126326884</v>
      </c>
      <c r="D96" s="85">
        <v>126690157</v>
      </c>
      <c r="E96" s="85">
        <v>152</v>
      </c>
      <c r="F96" s="85">
        <v>130</v>
      </c>
      <c r="G96" s="85">
        <v>4</v>
      </c>
      <c r="H96" s="85">
        <v>1</v>
      </c>
      <c r="I96" s="85" t="s">
        <v>491</v>
      </c>
    </row>
    <row r="97" spans="1:9">
      <c r="A97" s="85">
        <v>94</v>
      </c>
      <c r="B97" s="85">
        <v>10</v>
      </c>
      <c r="C97" s="85">
        <v>63557049</v>
      </c>
      <c r="D97" s="85">
        <v>63615482</v>
      </c>
      <c r="E97" s="85">
        <v>45</v>
      </c>
      <c r="F97" s="85">
        <v>35</v>
      </c>
      <c r="G97" s="85">
        <v>2</v>
      </c>
      <c r="H97" s="85">
        <v>1</v>
      </c>
      <c r="I97" s="85" t="s">
        <v>492</v>
      </c>
    </row>
    <row r="98" spans="1:9">
      <c r="A98" s="85">
        <v>95</v>
      </c>
      <c r="B98" s="85">
        <v>10</v>
      </c>
      <c r="C98" s="85">
        <v>64822828</v>
      </c>
      <c r="D98" s="85">
        <v>65357438</v>
      </c>
      <c r="E98" s="85">
        <v>270</v>
      </c>
      <c r="F98" s="85">
        <v>198</v>
      </c>
      <c r="G98" s="85">
        <v>2</v>
      </c>
      <c r="H98" s="85">
        <v>1</v>
      </c>
      <c r="I98" s="85" t="s">
        <v>493</v>
      </c>
    </row>
    <row r="99" spans="1:9">
      <c r="A99" s="85">
        <v>96</v>
      </c>
      <c r="B99" s="85">
        <v>10</v>
      </c>
      <c r="C99" s="85">
        <v>67767951</v>
      </c>
      <c r="D99" s="85">
        <v>67767951</v>
      </c>
      <c r="E99" s="85">
        <v>1</v>
      </c>
      <c r="F99" s="85">
        <v>1</v>
      </c>
      <c r="G99" s="85">
        <v>1</v>
      </c>
      <c r="H99" s="85">
        <v>1</v>
      </c>
      <c r="I99" s="85" t="s">
        <v>494</v>
      </c>
    </row>
    <row r="100" spans="1:9">
      <c r="A100" s="85">
        <v>97</v>
      </c>
      <c r="B100" s="85">
        <v>10</v>
      </c>
      <c r="C100" s="85">
        <v>103379885</v>
      </c>
      <c r="D100" s="85">
        <v>104201598</v>
      </c>
      <c r="E100" s="85">
        <v>304</v>
      </c>
      <c r="F100" s="85">
        <v>254</v>
      </c>
      <c r="G100" s="85">
        <v>9</v>
      </c>
      <c r="H100" s="85">
        <v>3</v>
      </c>
      <c r="I100" s="85" t="s">
        <v>495</v>
      </c>
    </row>
    <row r="101" spans="1:9">
      <c r="A101" s="85">
        <v>98</v>
      </c>
      <c r="B101" s="85">
        <v>10</v>
      </c>
      <c r="C101" s="85">
        <v>104563808</v>
      </c>
      <c r="D101" s="85">
        <v>105165256</v>
      </c>
      <c r="E101" s="85">
        <v>398</v>
      </c>
      <c r="F101" s="85">
        <v>319</v>
      </c>
      <c r="G101" s="85">
        <v>3</v>
      </c>
      <c r="H101" s="85">
        <v>1</v>
      </c>
      <c r="I101" s="85" t="s">
        <v>496</v>
      </c>
    </row>
    <row r="102" spans="1:9">
      <c r="A102" s="85">
        <v>99</v>
      </c>
      <c r="B102" s="85">
        <v>10</v>
      </c>
      <c r="C102" s="85">
        <v>105428152</v>
      </c>
      <c r="D102" s="85">
        <v>105428152</v>
      </c>
      <c r="E102" s="85">
        <v>1</v>
      </c>
      <c r="F102" s="85">
        <v>1</v>
      </c>
      <c r="G102" s="85">
        <v>1</v>
      </c>
      <c r="H102" s="85">
        <v>1</v>
      </c>
      <c r="I102" s="85" t="s">
        <v>497</v>
      </c>
    </row>
    <row r="103" spans="1:9">
      <c r="A103" s="85">
        <v>100</v>
      </c>
      <c r="B103" s="85">
        <v>10</v>
      </c>
      <c r="C103" s="85">
        <v>106202272</v>
      </c>
      <c r="D103" s="85">
        <v>106208798</v>
      </c>
      <c r="E103" s="85">
        <v>2</v>
      </c>
      <c r="F103" s="85">
        <v>2</v>
      </c>
      <c r="G103" s="85">
        <v>1</v>
      </c>
      <c r="H103" s="85">
        <v>1</v>
      </c>
      <c r="I103" s="85" t="s">
        <v>498</v>
      </c>
    </row>
    <row r="104" spans="1:9">
      <c r="A104" s="85">
        <v>101</v>
      </c>
      <c r="B104" s="85">
        <v>10</v>
      </c>
      <c r="C104" s="85">
        <v>107280880</v>
      </c>
      <c r="D104" s="85">
        <v>107567083</v>
      </c>
      <c r="E104" s="85">
        <v>72</v>
      </c>
      <c r="F104" s="85">
        <v>53</v>
      </c>
      <c r="G104" s="85">
        <v>1</v>
      </c>
      <c r="H104" s="85">
        <v>1</v>
      </c>
      <c r="I104" s="85" t="s">
        <v>499</v>
      </c>
    </row>
    <row r="105" spans="1:9">
      <c r="A105" s="85">
        <v>102</v>
      </c>
      <c r="B105" s="85">
        <v>10</v>
      </c>
      <c r="C105" s="85">
        <v>133729181</v>
      </c>
      <c r="D105" s="85">
        <v>133815530</v>
      </c>
      <c r="E105" s="85">
        <v>38</v>
      </c>
      <c r="F105" s="85">
        <v>28</v>
      </c>
      <c r="G105" s="85">
        <v>2</v>
      </c>
      <c r="H105" s="85">
        <v>1</v>
      </c>
      <c r="I105" s="85" t="s">
        <v>500</v>
      </c>
    </row>
    <row r="106" spans="1:9">
      <c r="A106" s="85">
        <v>103</v>
      </c>
      <c r="B106" s="85">
        <v>11</v>
      </c>
      <c r="C106" s="85">
        <v>12719794</v>
      </c>
      <c r="D106" s="85">
        <v>12896590</v>
      </c>
      <c r="E106" s="85">
        <v>166</v>
      </c>
      <c r="F106" s="85">
        <v>133</v>
      </c>
      <c r="G106" s="85">
        <v>4</v>
      </c>
      <c r="H106" s="85">
        <v>1</v>
      </c>
      <c r="I106" s="85" t="s">
        <v>501</v>
      </c>
    </row>
    <row r="107" spans="1:9">
      <c r="A107" s="85">
        <v>104</v>
      </c>
      <c r="B107" s="85">
        <v>11</v>
      </c>
      <c r="C107" s="85">
        <v>24932312</v>
      </c>
      <c r="D107" s="85">
        <v>25098090</v>
      </c>
      <c r="E107" s="85">
        <v>425</v>
      </c>
      <c r="F107" s="85">
        <v>318</v>
      </c>
      <c r="G107" s="85">
        <v>1</v>
      </c>
      <c r="H107" s="85">
        <v>1</v>
      </c>
      <c r="I107" s="85" t="s">
        <v>502</v>
      </c>
    </row>
    <row r="108" spans="1:9">
      <c r="A108" s="85">
        <v>105</v>
      </c>
      <c r="B108" s="85">
        <v>11</v>
      </c>
      <c r="C108" s="85">
        <v>27477864</v>
      </c>
      <c r="D108" s="85">
        <v>27631005</v>
      </c>
      <c r="E108" s="85">
        <v>47</v>
      </c>
      <c r="F108" s="85">
        <v>37</v>
      </c>
      <c r="G108" s="85">
        <v>1</v>
      </c>
      <c r="H108" s="85">
        <v>1</v>
      </c>
      <c r="I108" s="85" t="s">
        <v>503</v>
      </c>
    </row>
    <row r="109" spans="1:9">
      <c r="A109" s="85">
        <v>106</v>
      </c>
      <c r="B109" s="85">
        <v>11</v>
      </c>
      <c r="C109" s="85">
        <v>46062245</v>
      </c>
      <c r="D109" s="85">
        <v>46167596</v>
      </c>
      <c r="E109" s="85">
        <v>13</v>
      </c>
      <c r="F109" s="85">
        <v>12</v>
      </c>
      <c r="G109" s="85">
        <v>2</v>
      </c>
      <c r="H109" s="85">
        <v>1</v>
      </c>
      <c r="I109" s="85" t="s">
        <v>504</v>
      </c>
    </row>
    <row r="110" spans="1:9">
      <c r="A110" s="85">
        <v>107</v>
      </c>
      <c r="B110" s="85">
        <v>11</v>
      </c>
      <c r="C110" s="85">
        <v>76464812</v>
      </c>
      <c r="D110" s="85">
        <v>76505202</v>
      </c>
      <c r="E110" s="85">
        <v>38</v>
      </c>
      <c r="F110" s="85">
        <v>31</v>
      </c>
      <c r="G110" s="85">
        <v>1</v>
      </c>
      <c r="H110" s="85">
        <v>1</v>
      </c>
      <c r="I110" s="85" t="s">
        <v>505</v>
      </c>
    </row>
    <row r="111" spans="1:9">
      <c r="A111" s="85">
        <v>108</v>
      </c>
      <c r="B111" s="85">
        <v>11</v>
      </c>
      <c r="C111" s="85">
        <v>80305937</v>
      </c>
      <c r="D111" s="85">
        <v>80538610</v>
      </c>
      <c r="E111" s="85">
        <v>92</v>
      </c>
      <c r="F111" s="85">
        <v>71</v>
      </c>
      <c r="G111" s="85">
        <v>2</v>
      </c>
      <c r="H111" s="85">
        <v>2</v>
      </c>
      <c r="I111" s="85" t="s">
        <v>506</v>
      </c>
    </row>
    <row r="112" spans="1:9">
      <c r="A112" s="85">
        <v>109</v>
      </c>
      <c r="B112" s="85">
        <v>11</v>
      </c>
      <c r="C112" s="85">
        <v>90394540</v>
      </c>
      <c r="D112" s="85">
        <v>90539430</v>
      </c>
      <c r="E112" s="85">
        <v>237</v>
      </c>
      <c r="F112" s="85">
        <v>187</v>
      </c>
      <c r="G112" s="85">
        <v>2</v>
      </c>
      <c r="H112" s="85">
        <v>1</v>
      </c>
      <c r="I112" s="85" t="s">
        <v>507</v>
      </c>
    </row>
    <row r="113" spans="1:9">
      <c r="A113" s="85">
        <v>110</v>
      </c>
      <c r="B113" s="85">
        <v>11</v>
      </c>
      <c r="C113" s="85">
        <v>95834689</v>
      </c>
      <c r="D113" s="85">
        <v>95849027</v>
      </c>
      <c r="E113" s="85">
        <v>10</v>
      </c>
      <c r="F113" s="85">
        <v>10</v>
      </c>
      <c r="G113" s="85">
        <v>1</v>
      </c>
      <c r="H113" s="85">
        <v>1</v>
      </c>
      <c r="I113" s="85" t="s">
        <v>508</v>
      </c>
    </row>
    <row r="114" spans="1:9">
      <c r="A114" s="85">
        <v>111</v>
      </c>
      <c r="B114" s="85">
        <v>12</v>
      </c>
      <c r="C114" s="85">
        <v>13414139</v>
      </c>
      <c r="D114" s="85">
        <v>13417617</v>
      </c>
      <c r="E114" s="85">
        <v>4</v>
      </c>
      <c r="F114" s="85">
        <v>4</v>
      </c>
      <c r="G114" s="85">
        <v>1</v>
      </c>
      <c r="H114" s="85">
        <v>1</v>
      </c>
      <c r="I114" s="85" t="s">
        <v>509</v>
      </c>
    </row>
    <row r="115" spans="1:9">
      <c r="A115" s="85">
        <v>112</v>
      </c>
      <c r="B115" s="85">
        <v>12</v>
      </c>
      <c r="C115" s="85">
        <v>48424497</v>
      </c>
      <c r="D115" s="85">
        <v>48655268</v>
      </c>
      <c r="E115" s="85">
        <v>65</v>
      </c>
      <c r="F115" s="85">
        <v>45</v>
      </c>
      <c r="G115" s="85">
        <v>1</v>
      </c>
      <c r="H115" s="85">
        <v>1</v>
      </c>
      <c r="I115" s="85" t="s">
        <v>510</v>
      </c>
    </row>
    <row r="116" spans="1:9">
      <c r="A116" s="85">
        <v>113</v>
      </c>
      <c r="B116" s="85">
        <v>12</v>
      </c>
      <c r="C116" s="85">
        <v>49387955</v>
      </c>
      <c r="D116" s="85">
        <v>49479968</v>
      </c>
      <c r="E116" s="85">
        <v>44</v>
      </c>
      <c r="F116" s="85">
        <v>29</v>
      </c>
      <c r="G116" s="85">
        <v>1</v>
      </c>
      <c r="H116" s="85">
        <v>1</v>
      </c>
      <c r="I116" s="85" t="s">
        <v>511</v>
      </c>
    </row>
    <row r="117" spans="1:9">
      <c r="A117" s="85">
        <v>114</v>
      </c>
      <c r="B117" s="85">
        <v>12</v>
      </c>
      <c r="C117" s="85">
        <v>56368078</v>
      </c>
      <c r="D117" s="85">
        <v>56584247</v>
      </c>
      <c r="E117" s="85">
        <v>72</v>
      </c>
      <c r="F117" s="85">
        <v>52</v>
      </c>
      <c r="G117" s="85">
        <v>2</v>
      </c>
      <c r="H117" s="85">
        <v>1</v>
      </c>
      <c r="I117" s="85" t="s">
        <v>512</v>
      </c>
    </row>
    <row r="118" spans="1:9">
      <c r="A118" s="85">
        <v>115</v>
      </c>
      <c r="B118" s="85">
        <v>12</v>
      </c>
      <c r="C118" s="85">
        <v>58270921</v>
      </c>
      <c r="D118" s="85">
        <v>58487055</v>
      </c>
      <c r="E118" s="85">
        <v>431</v>
      </c>
      <c r="F118" s="85">
        <v>303</v>
      </c>
      <c r="G118" s="85">
        <v>3</v>
      </c>
      <c r="H118" s="85">
        <v>1</v>
      </c>
      <c r="I118" s="85" t="s">
        <v>513</v>
      </c>
    </row>
    <row r="119" spans="1:9">
      <c r="A119" s="85">
        <v>116</v>
      </c>
      <c r="B119" s="85">
        <v>12</v>
      </c>
      <c r="C119" s="85">
        <v>83858153</v>
      </c>
      <c r="D119" s="85">
        <v>84165561</v>
      </c>
      <c r="E119" s="85">
        <v>544</v>
      </c>
      <c r="F119" s="85">
        <v>415</v>
      </c>
      <c r="G119" s="85">
        <v>4</v>
      </c>
      <c r="H119" s="85">
        <v>1</v>
      </c>
      <c r="I119" s="85" t="s">
        <v>514</v>
      </c>
    </row>
    <row r="120" spans="1:9">
      <c r="A120" s="85">
        <v>117</v>
      </c>
      <c r="B120" s="85">
        <v>12</v>
      </c>
      <c r="C120" s="85">
        <v>89726027</v>
      </c>
      <c r="D120" s="85">
        <v>89776845</v>
      </c>
      <c r="E120" s="85">
        <v>13</v>
      </c>
      <c r="F120" s="85">
        <v>10</v>
      </c>
      <c r="G120" s="85">
        <v>1</v>
      </c>
      <c r="H120" s="85">
        <v>1</v>
      </c>
      <c r="I120" s="85" t="s">
        <v>515</v>
      </c>
    </row>
    <row r="121" spans="1:9">
      <c r="A121" s="85">
        <v>118</v>
      </c>
      <c r="B121" s="85">
        <v>12</v>
      </c>
      <c r="C121" s="85">
        <v>123450765</v>
      </c>
      <c r="D121" s="85">
        <v>123913433</v>
      </c>
      <c r="E121" s="85">
        <v>312</v>
      </c>
      <c r="F121" s="85">
        <v>244</v>
      </c>
      <c r="G121" s="85">
        <v>2</v>
      </c>
      <c r="H121" s="85">
        <v>1</v>
      </c>
      <c r="I121" s="85" t="s">
        <v>516</v>
      </c>
    </row>
    <row r="122" spans="1:9">
      <c r="A122" s="85">
        <v>119</v>
      </c>
      <c r="B122" s="85">
        <v>12</v>
      </c>
      <c r="C122" s="85">
        <v>130741224</v>
      </c>
      <c r="D122" s="85">
        <v>130762572</v>
      </c>
      <c r="E122" s="85">
        <v>28</v>
      </c>
      <c r="F122" s="85">
        <v>24</v>
      </c>
      <c r="G122" s="85">
        <v>1</v>
      </c>
      <c r="H122" s="85">
        <v>1</v>
      </c>
      <c r="I122" s="85" t="s">
        <v>517</v>
      </c>
    </row>
    <row r="123" spans="1:9">
      <c r="A123" s="85">
        <v>120</v>
      </c>
      <c r="B123" s="85">
        <v>13</v>
      </c>
      <c r="C123" s="85">
        <v>58252801</v>
      </c>
      <c r="D123" s="85">
        <v>58717504</v>
      </c>
      <c r="E123" s="85">
        <v>467</v>
      </c>
      <c r="F123" s="85">
        <v>368</v>
      </c>
      <c r="G123" s="85">
        <v>6</v>
      </c>
      <c r="H123" s="85">
        <v>1</v>
      </c>
      <c r="I123" s="85" t="s">
        <v>518</v>
      </c>
    </row>
    <row r="124" spans="1:9">
      <c r="A124" s="85">
        <v>121</v>
      </c>
      <c r="B124" s="85">
        <v>13</v>
      </c>
      <c r="C124" s="85">
        <v>74715428</v>
      </c>
      <c r="D124" s="85">
        <v>74761259</v>
      </c>
      <c r="E124" s="85">
        <v>33</v>
      </c>
      <c r="F124" s="85">
        <v>28</v>
      </c>
      <c r="G124" s="85">
        <v>1</v>
      </c>
      <c r="H124" s="85">
        <v>1</v>
      </c>
      <c r="I124" s="85" t="s">
        <v>519</v>
      </c>
    </row>
    <row r="125" spans="1:9">
      <c r="A125" s="85">
        <v>122</v>
      </c>
      <c r="B125" s="85">
        <v>13</v>
      </c>
      <c r="C125" s="85">
        <v>99092052</v>
      </c>
      <c r="D125" s="85">
        <v>99245713</v>
      </c>
      <c r="E125" s="85">
        <v>176</v>
      </c>
      <c r="F125" s="85">
        <v>140</v>
      </c>
      <c r="G125" s="85">
        <v>4</v>
      </c>
      <c r="H125" s="85">
        <v>1</v>
      </c>
      <c r="I125" s="85" t="s">
        <v>520</v>
      </c>
    </row>
    <row r="126" spans="1:9">
      <c r="A126" s="85">
        <v>123</v>
      </c>
      <c r="B126" s="85">
        <v>13</v>
      </c>
      <c r="C126" s="85">
        <v>100648356</v>
      </c>
      <c r="D126" s="85">
        <v>100780196</v>
      </c>
      <c r="E126" s="85">
        <v>43</v>
      </c>
      <c r="F126" s="85">
        <v>30</v>
      </c>
      <c r="G126" s="85">
        <v>2</v>
      </c>
      <c r="H126" s="85">
        <v>1</v>
      </c>
      <c r="I126" s="85" t="s">
        <v>521</v>
      </c>
    </row>
    <row r="127" spans="1:9">
      <c r="A127" s="85">
        <v>124</v>
      </c>
      <c r="B127" s="85">
        <v>14</v>
      </c>
      <c r="C127" s="85">
        <v>23369994</v>
      </c>
      <c r="D127" s="85">
        <v>23478860</v>
      </c>
      <c r="E127" s="85">
        <v>122</v>
      </c>
      <c r="F127" s="85">
        <v>86</v>
      </c>
      <c r="G127" s="85">
        <v>1</v>
      </c>
      <c r="H127" s="85">
        <v>1</v>
      </c>
      <c r="I127" s="85" t="s">
        <v>522</v>
      </c>
    </row>
    <row r="128" spans="1:9">
      <c r="A128" s="85">
        <v>125</v>
      </c>
      <c r="B128" s="85">
        <v>14</v>
      </c>
      <c r="C128" s="85">
        <v>29505323</v>
      </c>
      <c r="D128" s="85">
        <v>29854122</v>
      </c>
      <c r="E128" s="85">
        <v>192</v>
      </c>
      <c r="F128" s="85">
        <v>154</v>
      </c>
      <c r="G128" s="85">
        <v>4</v>
      </c>
      <c r="H128" s="85">
        <v>1</v>
      </c>
      <c r="I128" s="85" t="s">
        <v>523</v>
      </c>
    </row>
    <row r="129" spans="1:9">
      <c r="A129" s="85">
        <v>126</v>
      </c>
      <c r="B129" s="85">
        <v>14</v>
      </c>
      <c r="C129" s="85">
        <v>33257891</v>
      </c>
      <c r="D129" s="85">
        <v>33309495</v>
      </c>
      <c r="E129" s="85">
        <v>44</v>
      </c>
      <c r="F129" s="85">
        <v>37</v>
      </c>
      <c r="G129" s="85">
        <v>1</v>
      </c>
      <c r="H129" s="85">
        <v>1</v>
      </c>
      <c r="I129" s="85" t="s">
        <v>524</v>
      </c>
    </row>
    <row r="130" spans="1:9">
      <c r="A130" s="85">
        <v>127</v>
      </c>
      <c r="B130" s="85">
        <v>14</v>
      </c>
      <c r="C130" s="85">
        <v>60789828</v>
      </c>
      <c r="D130" s="85">
        <v>61108825</v>
      </c>
      <c r="E130" s="85">
        <v>168</v>
      </c>
      <c r="F130" s="85">
        <v>134</v>
      </c>
      <c r="G130" s="85">
        <v>1</v>
      </c>
      <c r="H130" s="85">
        <v>1</v>
      </c>
      <c r="I130" s="85" t="s">
        <v>525</v>
      </c>
    </row>
    <row r="131" spans="1:9">
      <c r="A131" s="85">
        <v>128</v>
      </c>
      <c r="B131" s="85">
        <v>14</v>
      </c>
      <c r="C131" s="85">
        <v>73274745</v>
      </c>
      <c r="D131" s="85">
        <v>73710734</v>
      </c>
      <c r="E131" s="85">
        <v>180</v>
      </c>
      <c r="F131" s="85">
        <v>140</v>
      </c>
      <c r="G131" s="85">
        <v>5</v>
      </c>
      <c r="H131" s="85">
        <v>1</v>
      </c>
      <c r="I131" s="85" t="s">
        <v>526</v>
      </c>
    </row>
    <row r="132" spans="1:9">
      <c r="A132" s="85">
        <v>129</v>
      </c>
      <c r="B132" s="85">
        <v>15</v>
      </c>
      <c r="C132" s="85">
        <v>78031486</v>
      </c>
      <c r="D132" s="85">
        <v>78093137</v>
      </c>
      <c r="E132" s="85">
        <v>4</v>
      </c>
      <c r="F132" s="85">
        <v>3</v>
      </c>
      <c r="G132" s="85">
        <v>1</v>
      </c>
      <c r="H132" s="85">
        <v>1</v>
      </c>
      <c r="I132" s="85" t="s">
        <v>527</v>
      </c>
    </row>
    <row r="133" spans="1:9">
      <c r="A133" s="85">
        <v>130</v>
      </c>
      <c r="B133" s="85">
        <v>16</v>
      </c>
      <c r="C133" s="85">
        <v>28330968</v>
      </c>
      <c r="D133" s="85">
        <v>29001460</v>
      </c>
      <c r="E133" s="85">
        <v>450</v>
      </c>
      <c r="F133" s="85">
        <v>280</v>
      </c>
      <c r="G133" s="85">
        <v>8</v>
      </c>
      <c r="H133" s="85">
        <v>1</v>
      </c>
      <c r="I133" s="85" t="s">
        <v>528</v>
      </c>
    </row>
    <row r="134" spans="1:9">
      <c r="A134" s="85">
        <v>131</v>
      </c>
      <c r="B134" s="85">
        <v>16</v>
      </c>
      <c r="C134" s="85">
        <v>30585535</v>
      </c>
      <c r="D134" s="85">
        <v>31149142</v>
      </c>
      <c r="E134" s="85">
        <v>81</v>
      </c>
      <c r="F134" s="85">
        <v>56</v>
      </c>
      <c r="G134" s="85">
        <v>2</v>
      </c>
      <c r="H134" s="85">
        <v>1</v>
      </c>
      <c r="I134" s="85" t="s">
        <v>529</v>
      </c>
    </row>
    <row r="135" spans="1:9">
      <c r="A135" s="85">
        <v>132</v>
      </c>
      <c r="B135" s="85">
        <v>16</v>
      </c>
      <c r="C135" s="85">
        <v>49781007</v>
      </c>
      <c r="D135" s="85">
        <v>49835108</v>
      </c>
      <c r="E135" s="85">
        <v>25</v>
      </c>
      <c r="F135" s="85">
        <v>22</v>
      </c>
      <c r="G135" s="85">
        <v>1</v>
      </c>
      <c r="H135" s="85">
        <v>1</v>
      </c>
      <c r="I135" s="85" t="s">
        <v>530</v>
      </c>
    </row>
    <row r="136" spans="1:9">
      <c r="A136" s="85">
        <v>133</v>
      </c>
      <c r="B136" s="85">
        <v>16</v>
      </c>
      <c r="C136" s="85">
        <v>53428157</v>
      </c>
      <c r="D136" s="85">
        <v>53538157</v>
      </c>
      <c r="E136" s="85">
        <v>51</v>
      </c>
      <c r="F136" s="85">
        <v>33</v>
      </c>
      <c r="G136" s="85">
        <v>1</v>
      </c>
      <c r="H136" s="85">
        <v>1</v>
      </c>
      <c r="I136" s="85" t="s">
        <v>531</v>
      </c>
    </row>
    <row r="137" spans="1:9">
      <c r="A137" s="85">
        <v>134</v>
      </c>
      <c r="B137" s="85">
        <v>16</v>
      </c>
      <c r="C137" s="85">
        <v>71835236</v>
      </c>
      <c r="D137" s="85">
        <v>72022965</v>
      </c>
      <c r="E137" s="85">
        <v>125</v>
      </c>
      <c r="F137" s="85">
        <v>97</v>
      </c>
      <c r="G137" s="85">
        <v>2</v>
      </c>
      <c r="H137" s="85">
        <v>1</v>
      </c>
      <c r="I137" s="85" t="s">
        <v>532</v>
      </c>
    </row>
    <row r="138" spans="1:9">
      <c r="A138" s="85">
        <v>135</v>
      </c>
      <c r="B138" s="85">
        <v>16</v>
      </c>
      <c r="C138" s="85">
        <v>76432725</v>
      </c>
      <c r="D138" s="85">
        <v>76481824</v>
      </c>
      <c r="E138" s="85">
        <v>203</v>
      </c>
      <c r="F138" s="85">
        <v>182</v>
      </c>
      <c r="G138" s="85">
        <v>1</v>
      </c>
      <c r="H138" s="85">
        <v>1</v>
      </c>
      <c r="I138" s="85" t="s">
        <v>533</v>
      </c>
    </row>
    <row r="139" spans="1:9">
      <c r="A139" s="85">
        <v>136</v>
      </c>
      <c r="B139" s="85">
        <v>16</v>
      </c>
      <c r="C139" s="85">
        <v>89385582</v>
      </c>
      <c r="D139" s="85">
        <v>90110798</v>
      </c>
      <c r="E139" s="85">
        <v>78</v>
      </c>
      <c r="F139" s="85">
        <v>60</v>
      </c>
      <c r="G139" s="85">
        <v>5</v>
      </c>
      <c r="H139" s="85">
        <v>1</v>
      </c>
      <c r="I139" s="85" t="s">
        <v>534</v>
      </c>
    </row>
    <row r="140" spans="1:9">
      <c r="A140" s="85">
        <v>137</v>
      </c>
      <c r="B140" s="85">
        <v>17</v>
      </c>
      <c r="C140" s="85">
        <v>38278787</v>
      </c>
      <c r="D140" s="85">
        <v>38536176</v>
      </c>
      <c r="E140" s="85">
        <v>8</v>
      </c>
      <c r="F140" s="85">
        <v>6</v>
      </c>
      <c r="G140" s="85">
        <v>1</v>
      </c>
      <c r="H140" s="85">
        <v>1</v>
      </c>
      <c r="I140" s="85" t="s">
        <v>535</v>
      </c>
    </row>
    <row r="141" spans="1:9">
      <c r="A141" s="85">
        <v>138</v>
      </c>
      <c r="B141" s="85">
        <v>17</v>
      </c>
      <c r="C141" s="85">
        <v>43370481</v>
      </c>
      <c r="D141" s="85">
        <v>44874453</v>
      </c>
      <c r="E141" s="85">
        <v>4011</v>
      </c>
      <c r="F141" s="85">
        <v>2224</v>
      </c>
      <c r="G141" s="85">
        <v>24</v>
      </c>
      <c r="H141" s="85">
        <v>3</v>
      </c>
      <c r="I141" s="85" t="s">
        <v>536</v>
      </c>
    </row>
    <row r="142" spans="1:9">
      <c r="A142" s="85">
        <v>139</v>
      </c>
      <c r="B142" s="85">
        <v>17</v>
      </c>
      <c r="C142" s="85">
        <v>56451407</v>
      </c>
      <c r="D142" s="85">
        <v>57229716</v>
      </c>
      <c r="E142" s="85">
        <v>282</v>
      </c>
      <c r="F142" s="85">
        <v>229</v>
      </c>
      <c r="G142" s="85">
        <v>1</v>
      </c>
      <c r="H142" s="85">
        <v>1</v>
      </c>
      <c r="I142" s="85" t="s">
        <v>537</v>
      </c>
    </row>
    <row r="143" spans="1:9">
      <c r="A143" s="85">
        <v>140</v>
      </c>
      <c r="B143" s="85">
        <v>18</v>
      </c>
      <c r="C143" s="85">
        <v>5872442</v>
      </c>
      <c r="D143" s="85">
        <v>5887778</v>
      </c>
      <c r="E143" s="85">
        <v>7</v>
      </c>
      <c r="F143" s="85">
        <v>5</v>
      </c>
      <c r="G143" s="85">
        <v>1</v>
      </c>
      <c r="H143" s="85">
        <v>1</v>
      </c>
      <c r="I143" s="85" t="s">
        <v>538</v>
      </c>
    </row>
    <row r="144" spans="1:9">
      <c r="A144" s="85">
        <v>141</v>
      </c>
      <c r="B144" s="85">
        <v>18</v>
      </c>
      <c r="C144" s="85">
        <v>22618399</v>
      </c>
      <c r="D144" s="85">
        <v>22648505</v>
      </c>
      <c r="E144" s="85">
        <v>15</v>
      </c>
      <c r="F144" s="85">
        <v>11</v>
      </c>
      <c r="G144" s="85">
        <v>1</v>
      </c>
      <c r="H144" s="85">
        <v>1</v>
      </c>
      <c r="I144" s="85" t="s">
        <v>539</v>
      </c>
    </row>
    <row r="145" spans="1:9">
      <c r="A145" s="85">
        <v>142</v>
      </c>
      <c r="B145" s="85">
        <v>18</v>
      </c>
      <c r="C145" s="85">
        <v>25534039</v>
      </c>
      <c r="D145" s="85">
        <v>25637562</v>
      </c>
      <c r="E145" s="85">
        <v>33</v>
      </c>
      <c r="F145" s="85">
        <v>23</v>
      </c>
      <c r="G145" s="85">
        <v>3</v>
      </c>
      <c r="H145" s="85">
        <v>1</v>
      </c>
      <c r="I145" s="85" t="s">
        <v>540</v>
      </c>
    </row>
    <row r="146" spans="1:9">
      <c r="A146" s="85">
        <v>143</v>
      </c>
      <c r="B146" s="85">
        <v>18</v>
      </c>
      <c r="C146" s="85">
        <v>26260191</v>
      </c>
      <c r="D146" s="85">
        <v>26467370</v>
      </c>
      <c r="E146" s="85">
        <v>124</v>
      </c>
      <c r="F146" s="85">
        <v>99</v>
      </c>
      <c r="G146" s="85">
        <v>1</v>
      </c>
      <c r="H146" s="85">
        <v>1</v>
      </c>
      <c r="I146" s="85" t="s">
        <v>541</v>
      </c>
    </row>
    <row r="147" spans="1:9">
      <c r="A147" s="85">
        <v>144</v>
      </c>
      <c r="B147" s="85">
        <v>18</v>
      </c>
      <c r="C147" s="85">
        <v>31093423</v>
      </c>
      <c r="D147" s="85">
        <v>31298923</v>
      </c>
      <c r="E147" s="85">
        <v>92</v>
      </c>
      <c r="F147" s="85">
        <v>82</v>
      </c>
      <c r="G147" s="85">
        <v>2</v>
      </c>
      <c r="H147" s="85">
        <v>1</v>
      </c>
      <c r="I147" s="85" t="s">
        <v>542</v>
      </c>
    </row>
    <row r="148" spans="1:9">
      <c r="A148" s="85">
        <v>145</v>
      </c>
      <c r="B148" s="85">
        <v>18</v>
      </c>
      <c r="C148" s="85">
        <v>35086406</v>
      </c>
      <c r="D148" s="85">
        <v>35278126</v>
      </c>
      <c r="E148" s="85">
        <v>199</v>
      </c>
      <c r="F148" s="85">
        <v>177</v>
      </c>
      <c r="G148" s="85">
        <v>8</v>
      </c>
      <c r="H148" s="85">
        <v>1</v>
      </c>
      <c r="I148" s="85" t="s">
        <v>543</v>
      </c>
    </row>
    <row r="149" spans="1:9">
      <c r="A149" s="85">
        <v>146</v>
      </c>
      <c r="B149" s="85">
        <v>18</v>
      </c>
      <c r="C149" s="85">
        <v>39145411</v>
      </c>
      <c r="D149" s="85">
        <v>39324075</v>
      </c>
      <c r="E149" s="85">
        <v>146</v>
      </c>
      <c r="F149" s="85">
        <v>114</v>
      </c>
      <c r="G149" s="85">
        <v>2</v>
      </c>
      <c r="H149" s="85">
        <v>1</v>
      </c>
      <c r="I149" s="85" t="s">
        <v>544</v>
      </c>
    </row>
    <row r="150" spans="1:9">
      <c r="A150" s="85">
        <v>147</v>
      </c>
      <c r="B150" s="85">
        <v>18</v>
      </c>
      <c r="C150" s="85">
        <v>50467474</v>
      </c>
      <c r="D150" s="85">
        <v>51055069</v>
      </c>
      <c r="E150" s="85">
        <v>821</v>
      </c>
      <c r="F150" s="85">
        <v>626</v>
      </c>
      <c r="G150" s="85">
        <v>7</v>
      </c>
      <c r="H150" s="85">
        <v>2</v>
      </c>
      <c r="I150" s="85" t="s">
        <v>545</v>
      </c>
    </row>
    <row r="151" spans="1:9">
      <c r="A151" s="85">
        <v>148</v>
      </c>
      <c r="B151" s="85">
        <v>18</v>
      </c>
      <c r="C151" s="85">
        <v>52520149</v>
      </c>
      <c r="D151" s="85">
        <v>53673889</v>
      </c>
      <c r="E151" s="85">
        <v>222</v>
      </c>
      <c r="F151" s="85">
        <v>180</v>
      </c>
      <c r="G151" s="85">
        <v>13</v>
      </c>
      <c r="H151" s="85">
        <v>5</v>
      </c>
      <c r="I151" s="85" t="s">
        <v>546</v>
      </c>
    </row>
    <row r="152" spans="1:9">
      <c r="A152" s="85">
        <v>149</v>
      </c>
      <c r="B152" s="85">
        <v>18</v>
      </c>
      <c r="C152" s="85">
        <v>75887984</v>
      </c>
      <c r="D152" s="85">
        <v>75920632</v>
      </c>
      <c r="E152" s="85">
        <v>176</v>
      </c>
      <c r="F152" s="85">
        <v>146</v>
      </c>
      <c r="G152" s="85">
        <v>1</v>
      </c>
      <c r="H152" s="85">
        <v>1</v>
      </c>
      <c r="I152" s="85" t="s">
        <v>547</v>
      </c>
    </row>
    <row r="153" spans="1:9">
      <c r="A153" s="85">
        <v>150</v>
      </c>
      <c r="B153" s="85">
        <v>19</v>
      </c>
      <c r="C153" s="85">
        <v>4945250</v>
      </c>
      <c r="D153" s="85">
        <v>5024099</v>
      </c>
      <c r="E153" s="85">
        <v>13</v>
      </c>
      <c r="F153" s="85">
        <v>13</v>
      </c>
      <c r="G153" s="85">
        <v>1</v>
      </c>
      <c r="H153" s="85">
        <v>1</v>
      </c>
      <c r="I153" s="85" t="s">
        <v>548</v>
      </c>
    </row>
    <row r="154" spans="1:9">
      <c r="A154" s="85">
        <v>151</v>
      </c>
      <c r="B154" s="85">
        <v>19</v>
      </c>
      <c r="C154" s="85">
        <v>6211876</v>
      </c>
      <c r="D154" s="85">
        <v>6276235</v>
      </c>
      <c r="E154" s="85">
        <v>33</v>
      </c>
      <c r="F154" s="85">
        <v>30</v>
      </c>
      <c r="G154" s="85">
        <v>1</v>
      </c>
      <c r="H154" s="85">
        <v>1</v>
      </c>
      <c r="I154" s="85" t="s">
        <v>549</v>
      </c>
    </row>
    <row r="155" spans="1:9">
      <c r="A155" s="85">
        <v>152</v>
      </c>
      <c r="B155" s="85">
        <v>19</v>
      </c>
      <c r="C155" s="85">
        <v>9789553</v>
      </c>
      <c r="D155" s="85">
        <v>10695975</v>
      </c>
      <c r="E155" s="85">
        <v>4</v>
      </c>
      <c r="F155" s="85">
        <v>1</v>
      </c>
      <c r="G155" s="85">
        <v>1</v>
      </c>
      <c r="H155" s="85">
        <v>1</v>
      </c>
      <c r="I155" s="85" t="s">
        <v>550</v>
      </c>
    </row>
    <row r="156" spans="1:9">
      <c r="A156" s="85">
        <v>153</v>
      </c>
      <c r="B156" s="85">
        <v>19</v>
      </c>
      <c r="C156" s="85">
        <v>13132215</v>
      </c>
      <c r="D156" s="85">
        <v>13215111</v>
      </c>
      <c r="E156" s="85">
        <v>13</v>
      </c>
      <c r="F156" s="85">
        <v>11</v>
      </c>
      <c r="G156" s="85">
        <v>2</v>
      </c>
      <c r="H156" s="85">
        <v>1</v>
      </c>
      <c r="I156" s="85" t="s">
        <v>551</v>
      </c>
    </row>
    <row r="157" spans="1:9">
      <c r="A157" s="85">
        <v>154</v>
      </c>
      <c r="B157" s="85">
        <v>20</v>
      </c>
      <c r="C157" s="85">
        <v>3087033</v>
      </c>
      <c r="D157" s="85">
        <v>3147024</v>
      </c>
      <c r="E157" s="85">
        <v>58</v>
      </c>
      <c r="F157" s="85">
        <v>45</v>
      </c>
      <c r="G157" s="85">
        <v>4</v>
      </c>
      <c r="H157" s="85">
        <v>1</v>
      </c>
      <c r="I157" s="85" t="s">
        <v>552</v>
      </c>
    </row>
    <row r="158" spans="1:9">
      <c r="A158" s="85">
        <v>155</v>
      </c>
      <c r="B158" s="85">
        <v>20</v>
      </c>
      <c r="C158" s="85">
        <v>14696433</v>
      </c>
      <c r="D158" s="85">
        <v>14811477</v>
      </c>
      <c r="E158" s="85">
        <v>19</v>
      </c>
      <c r="F158" s="85">
        <v>15</v>
      </c>
      <c r="G158" s="85">
        <v>1</v>
      </c>
      <c r="H158" s="85">
        <v>1</v>
      </c>
      <c r="I158" s="85" t="s">
        <v>553</v>
      </c>
    </row>
    <row r="159" spans="1:9">
      <c r="A159" s="85">
        <v>156</v>
      </c>
      <c r="B159" s="85">
        <v>20</v>
      </c>
      <c r="C159" s="85">
        <v>32911222</v>
      </c>
      <c r="D159" s="85">
        <v>34026138</v>
      </c>
      <c r="E159" s="85">
        <v>447</v>
      </c>
      <c r="F159" s="85">
        <v>339</v>
      </c>
      <c r="G159" s="85">
        <v>3</v>
      </c>
      <c r="H159" s="85">
        <v>1</v>
      </c>
      <c r="I159" s="85" t="s">
        <v>554</v>
      </c>
    </row>
    <row r="160" spans="1:9">
      <c r="A160" s="85">
        <v>157</v>
      </c>
      <c r="B160" s="85">
        <v>20</v>
      </c>
      <c r="C160" s="85">
        <v>43598154</v>
      </c>
      <c r="D160" s="85">
        <v>43717435</v>
      </c>
      <c r="E160" s="85">
        <v>61</v>
      </c>
      <c r="F160" s="85">
        <v>40</v>
      </c>
      <c r="G160" s="85">
        <v>1</v>
      </c>
      <c r="H160" s="85">
        <v>1</v>
      </c>
      <c r="I160" s="85" t="s">
        <v>555</v>
      </c>
    </row>
    <row r="161" spans="1:9">
      <c r="A161" s="85">
        <v>158</v>
      </c>
      <c r="B161" s="85">
        <v>20</v>
      </c>
      <c r="C161" s="85">
        <v>50802308</v>
      </c>
      <c r="D161" s="85">
        <v>51183517</v>
      </c>
      <c r="E161" s="85">
        <v>197</v>
      </c>
      <c r="F161" s="85">
        <v>169</v>
      </c>
      <c r="G161" s="85">
        <v>2</v>
      </c>
      <c r="H161" s="85">
        <v>1</v>
      </c>
      <c r="I161" s="85" t="s">
        <v>556</v>
      </c>
    </row>
    <row r="162" spans="1:9">
      <c r="A162" s="85">
        <v>159</v>
      </c>
      <c r="B162" s="85">
        <v>20</v>
      </c>
      <c r="C162" s="85">
        <v>51602749</v>
      </c>
      <c r="D162" s="85">
        <v>51631183</v>
      </c>
      <c r="E162" s="85">
        <v>35</v>
      </c>
      <c r="F162" s="85">
        <v>26</v>
      </c>
      <c r="G162" s="85">
        <v>1</v>
      </c>
      <c r="H162" s="85">
        <v>1</v>
      </c>
      <c r="I162" s="85" t="s">
        <v>557</v>
      </c>
    </row>
    <row r="163" spans="1:9">
      <c r="A163" s="85">
        <v>160</v>
      </c>
      <c r="B163" s="85">
        <v>20</v>
      </c>
      <c r="C163" s="85">
        <v>59785692</v>
      </c>
      <c r="D163" s="85">
        <v>59873576</v>
      </c>
      <c r="E163" s="85">
        <v>56</v>
      </c>
      <c r="F163" s="85">
        <v>54</v>
      </c>
      <c r="G163" s="85">
        <v>3</v>
      </c>
      <c r="H163" s="85">
        <v>1</v>
      </c>
      <c r="I163" s="85" t="s">
        <v>558</v>
      </c>
    </row>
    <row r="164" spans="1:9">
      <c r="A164" s="85">
        <v>161</v>
      </c>
      <c r="B164" s="85">
        <v>22</v>
      </c>
      <c r="C164" s="85">
        <v>34280249</v>
      </c>
      <c r="D164" s="85">
        <v>34328332</v>
      </c>
      <c r="E164" s="85">
        <v>34</v>
      </c>
      <c r="F164" s="85">
        <v>28</v>
      </c>
      <c r="G164" s="85">
        <v>3</v>
      </c>
      <c r="H164" s="85">
        <v>1</v>
      </c>
      <c r="I164" s="85" t="s">
        <v>559</v>
      </c>
    </row>
    <row r="165" spans="1:9">
      <c r="A165" s="85">
        <v>162</v>
      </c>
      <c r="B165" s="85">
        <v>22</v>
      </c>
      <c r="C165" s="85">
        <v>50616806</v>
      </c>
      <c r="D165" s="85">
        <v>50668807</v>
      </c>
      <c r="E165" s="85">
        <v>10</v>
      </c>
      <c r="F165" s="85">
        <v>9</v>
      </c>
      <c r="G165" s="85">
        <v>1</v>
      </c>
      <c r="H165" s="85">
        <v>1</v>
      </c>
      <c r="I165" s="85" t="s">
        <v>560</v>
      </c>
    </row>
    <row r="166" spans="1:9">
      <c r="A166" s="62"/>
      <c r="B166" s="62"/>
      <c r="C166" s="62"/>
      <c r="D166" s="62"/>
      <c r="E166" s="62"/>
      <c r="F166" s="62"/>
      <c r="G166" s="62"/>
      <c r="H166" s="62"/>
      <c r="I166" s="62"/>
    </row>
    <row r="167" spans="1:9">
      <c r="A167" s="61" t="s">
        <v>561</v>
      </c>
      <c r="B167" s="85"/>
      <c r="C167" s="85"/>
      <c r="D167" s="85"/>
      <c r="E167" s="85"/>
      <c r="F167" s="85"/>
      <c r="G167" s="85"/>
      <c r="H167" s="85"/>
      <c r="I167" s="85"/>
    </row>
  </sheetData>
  <mergeCells count="1">
    <mergeCell ref="A1:T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12"/>
  <sheetViews>
    <sheetView workbookViewId="0">
      <selection activeCell="A73" sqref="A73"/>
    </sheetView>
  </sheetViews>
  <sheetFormatPr defaultColWidth="10.85546875" defaultRowHeight="15"/>
  <cols>
    <col min="1" max="2" width="15" customWidth="1"/>
    <col min="3" max="3" width="12" customWidth="1"/>
    <col min="4" max="4" width="13" customWidth="1"/>
    <col min="5" max="6" width="10" customWidth="1"/>
    <col min="7" max="7" width="20" customWidth="1"/>
    <col min="8" max="8" width="11" customWidth="1"/>
    <col min="9" max="9" width="10" customWidth="1"/>
    <col min="10" max="10" width="14" customWidth="1"/>
    <col min="11" max="11" width="13" customWidth="1"/>
    <col min="12" max="50" width="50" customWidth="1"/>
    <col min="51" max="207" width="0.140625" customWidth="1"/>
  </cols>
  <sheetData>
    <row r="1" spans="1:20" ht="15.75">
      <c r="A1" s="197" t="s">
        <v>6</v>
      </c>
      <c r="B1" s="198"/>
      <c r="C1" s="198"/>
      <c r="D1" s="198"/>
      <c r="E1" s="198"/>
      <c r="F1" s="198"/>
      <c r="G1" s="198"/>
      <c r="H1" s="198"/>
      <c r="I1" s="198"/>
      <c r="J1" s="198"/>
      <c r="K1" s="198"/>
      <c r="L1" s="198"/>
      <c r="M1" s="198"/>
      <c r="N1" s="198"/>
      <c r="O1" s="198"/>
      <c r="P1" s="198"/>
      <c r="Q1" s="198"/>
      <c r="R1" s="198"/>
      <c r="S1" s="198"/>
      <c r="T1" s="198"/>
    </row>
    <row r="3" spans="1:20">
      <c r="A3" s="60" t="s">
        <v>562</v>
      </c>
      <c r="B3" s="60" t="s">
        <v>390</v>
      </c>
      <c r="C3" s="60" t="s">
        <v>391</v>
      </c>
      <c r="D3" s="60" t="s">
        <v>563</v>
      </c>
      <c r="E3" s="60" t="s">
        <v>564</v>
      </c>
      <c r="F3" s="60" t="s">
        <v>565</v>
      </c>
      <c r="G3" s="60" t="s">
        <v>566</v>
      </c>
      <c r="H3" s="60" t="s">
        <v>567</v>
      </c>
      <c r="I3" s="60" t="s">
        <v>568</v>
      </c>
      <c r="J3" s="60" t="s">
        <v>569</v>
      </c>
      <c r="K3" s="60" t="s">
        <v>570</v>
      </c>
      <c r="L3" s="85"/>
      <c r="M3" s="85"/>
      <c r="N3" s="85"/>
      <c r="O3" s="85"/>
      <c r="P3" s="85"/>
      <c r="Q3" s="85"/>
      <c r="R3" s="85"/>
      <c r="S3" s="85"/>
      <c r="T3" s="85"/>
    </row>
    <row r="4" spans="1:20">
      <c r="A4" s="85" t="s">
        <v>399</v>
      </c>
      <c r="B4" s="85">
        <v>1</v>
      </c>
      <c r="C4" s="85">
        <v>1</v>
      </c>
      <c r="D4" s="85">
        <v>20888207</v>
      </c>
      <c r="E4" s="85" t="s">
        <v>571</v>
      </c>
      <c r="F4" s="85" t="s">
        <v>572</v>
      </c>
      <c r="G4" s="85" t="s">
        <v>573</v>
      </c>
      <c r="H4" s="85" t="s">
        <v>574</v>
      </c>
      <c r="I4" s="85" t="s">
        <v>575</v>
      </c>
      <c r="J4" s="85" t="s">
        <v>576</v>
      </c>
      <c r="K4" s="85" t="s">
        <v>577</v>
      </c>
      <c r="L4" s="85"/>
      <c r="M4" s="85"/>
      <c r="N4" s="85"/>
      <c r="O4" s="85"/>
      <c r="P4" s="85"/>
      <c r="Q4" s="85"/>
      <c r="R4" s="85"/>
      <c r="S4" s="85"/>
      <c r="T4" s="85"/>
    </row>
    <row r="5" spans="1:20">
      <c r="A5" s="85" t="s">
        <v>400</v>
      </c>
      <c r="B5" s="85">
        <v>2</v>
      </c>
      <c r="C5" s="85">
        <v>1</v>
      </c>
      <c r="D5" s="85">
        <v>28849316</v>
      </c>
      <c r="E5" s="85" t="s">
        <v>578</v>
      </c>
      <c r="F5" s="85" t="s">
        <v>579</v>
      </c>
      <c r="G5" s="85" t="s">
        <v>580</v>
      </c>
      <c r="H5" s="85" t="s">
        <v>581</v>
      </c>
      <c r="I5" s="85" t="s">
        <v>582</v>
      </c>
      <c r="J5" s="85" t="s">
        <v>583</v>
      </c>
      <c r="K5" s="85" t="s">
        <v>584</v>
      </c>
      <c r="L5" s="85"/>
      <c r="M5" s="85"/>
      <c r="N5" s="85"/>
      <c r="O5" s="85"/>
      <c r="P5" s="85"/>
      <c r="Q5" s="85"/>
      <c r="R5" s="85"/>
      <c r="S5" s="85"/>
      <c r="T5" s="85"/>
    </row>
    <row r="6" spans="1:20">
      <c r="A6" s="85" t="s">
        <v>401</v>
      </c>
      <c r="B6" s="85">
        <v>3</v>
      </c>
      <c r="C6" s="85">
        <v>1</v>
      </c>
      <c r="D6" s="85">
        <v>44022303</v>
      </c>
      <c r="E6" s="85" t="s">
        <v>578</v>
      </c>
      <c r="F6" s="85" t="s">
        <v>572</v>
      </c>
      <c r="G6" s="85" t="s">
        <v>585</v>
      </c>
      <c r="H6" s="85" t="s">
        <v>586</v>
      </c>
      <c r="I6" s="85" t="s">
        <v>587</v>
      </c>
      <c r="J6" s="85" t="s">
        <v>588</v>
      </c>
      <c r="K6" s="85" t="s">
        <v>589</v>
      </c>
      <c r="L6" s="85"/>
      <c r="M6" s="85"/>
      <c r="N6" s="85"/>
      <c r="O6" s="85"/>
      <c r="P6" s="85"/>
      <c r="Q6" s="85"/>
      <c r="R6" s="85"/>
      <c r="S6" s="85"/>
      <c r="T6" s="85"/>
    </row>
    <row r="7" spans="1:20">
      <c r="A7" s="85" t="s">
        <v>590</v>
      </c>
      <c r="B7" s="85">
        <v>4</v>
      </c>
      <c r="C7" s="85">
        <v>1</v>
      </c>
      <c r="D7" s="85">
        <v>72615118</v>
      </c>
      <c r="E7" s="85" t="s">
        <v>578</v>
      </c>
      <c r="F7" s="85" t="s">
        <v>579</v>
      </c>
      <c r="G7" s="85" t="s">
        <v>591</v>
      </c>
      <c r="H7" s="85" t="s">
        <v>592</v>
      </c>
      <c r="I7" s="85" t="s">
        <v>587</v>
      </c>
      <c r="J7" s="85" t="s">
        <v>593</v>
      </c>
      <c r="K7" s="85" t="s">
        <v>594</v>
      </c>
      <c r="L7" s="85"/>
      <c r="M7" s="85"/>
      <c r="N7" s="85"/>
      <c r="O7" s="85"/>
      <c r="P7" s="85"/>
      <c r="Q7" s="85"/>
      <c r="R7" s="85"/>
      <c r="S7" s="85"/>
      <c r="T7" s="85"/>
    </row>
    <row r="8" spans="1:20">
      <c r="A8" s="85" t="s">
        <v>595</v>
      </c>
      <c r="B8" s="85">
        <v>4</v>
      </c>
      <c r="C8" s="85">
        <v>1</v>
      </c>
      <c r="D8" s="85">
        <v>73990925</v>
      </c>
      <c r="E8" s="85" t="s">
        <v>571</v>
      </c>
      <c r="F8" s="85" t="s">
        <v>572</v>
      </c>
      <c r="G8" s="85" t="s">
        <v>596</v>
      </c>
      <c r="H8" s="85" t="s">
        <v>597</v>
      </c>
      <c r="I8" s="85" t="s">
        <v>598</v>
      </c>
      <c r="J8" s="85" t="s">
        <v>599</v>
      </c>
      <c r="K8" s="85" t="s">
        <v>600</v>
      </c>
      <c r="L8" s="85"/>
      <c r="M8" s="85"/>
      <c r="N8" s="85"/>
      <c r="O8" s="85"/>
      <c r="P8" s="85"/>
      <c r="Q8" s="85"/>
      <c r="R8" s="85"/>
      <c r="S8" s="85"/>
      <c r="T8" s="85"/>
    </row>
    <row r="9" spans="1:20">
      <c r="A9" s="85" t="s">
        <v>601</v>
      </c>
      <c r="B9" s="85">
        <v>4</v>
      </c>
      <c r="C9" s="85">
        <v>1</v>
      </c>
      <c r="D9" s="85">
        <v>72634912</v>
      </c>
      <c r="E9" s="85" t="s">
        <v>578</v>
      </c>
      <c r="F9" s="85" t="s">
        <v>579</v>
      </c>
      <c r="G9" s="85" t="s">
        <v>602</v>
      </c>
      <c r="H9" s="85" t="s">
        <v>603</v>
      </c>
      <c r="I9" s="85" t="s">
        <v>604</v>
      </c>
      <c r="J9" s="85" t="s">
        <v>605</v>
      </c>
      <c r="K9" s="85" t="s">
        <v>606</v>
      </c>
      <c r="L9" s="85"/>
      <c r="M9" s="85"/>
      <c r="N9" s="85"/>
      <c r="O9" s="85"/>
      <c r="P9" s="85"/>
      <c r="Q9" s="85"/>
      <c r="R9" s="85"/>
      <c r="S9" s="85"/>
      <c r="T9" s="85"/>
    </row>
    <row r="10" spans="1:20">
      <c r="A10" s="85" t="s">
        <v>607</v>
      </c>
      <c r="B10" s="85">
        <v>4</v>
      </c>
      <c r="C10" s="85">
        <v>1</v>
      </c>
      <c r="D10" s="85">
        <v>72844293</v>
      </c>
      <c r="E10" s="85" t="s">
        <v>571</v>
      </c>
      <c r="F10" s="85" t="s">
        <v>572</v>
      </c>
      <c r="G10" s="85" t="s">
        <v>608</v>
      </c>
      <c r="H10" s="85" t="s">
        <v>609</v>
      </c>
      <c r="I10" s="85" t="s">
        <v>610</v>
      </c>
      <c r="J10" s="85" t="s">
        <v>611</v>
      </c>
      <c r="K10" s="85" t="s">
        <v>612</v>
      </c>
      <c r="L10" s="85"/>
      <c r="M10" s="85"/>
      <c r="N10" s="85"/>
      <c r="O10" s="85"/>
      <c r="P10" s="85"/>
      <c r="Q10" s="85"/>
      <c r="R10" s="85"/>
      <c r="S10" s="85"/>
      <c r="T10" s="85"/>
    </row>
    <row r="11" spans="1:20">
      <c r="A11" s="85" t="s">
        <v>403</v>
      </c>
      <c r="B11" s="85">
        <v>5</v>
      </c>
      <c r="C11" s="85">
        <v>1</v>
      </c>
      <c r="D11" s="85">
        <v>91189731</v>
      </c>
      <c r="E11" s="85" t="s">
        <v>571</v>
      </c>
      <c r="F11" s="85" t="s">
        <v>572</v>
      </c>
      <c r="G11" s="85" t="s">
        <v>613</v>
      </c>
      <c r="H11" s="85" t="s">
        <v>614</v>
      </c>
      <c r="I11" s="85" t="s">
        <v>615</v>
      </c>
      <c r="J11" s="85" t="s">
        <v>616</v>
      </c>
      <c r="K11" s="85" t="s">
        <v>617</v>
      </c>
      <c r="L11" s="85"/>
      <c r="M11" s="85"/>
      <c r="N11" s="85"/>
      <c r="O11" s="85"/>
      <c r="P11" s="85"/>
      <c r="Q11" s="85"/>
      <c r="R11" s="85"/>
      <c r="S11" s="85"/>
      <c r="T11" s="85"/>
    </row>
    <row r="12" spans="1:20">
      <c r="A12" s="85" t="s">
        <v>404</v>
      </c>
      <c r="B12" s="85">
        <v>6</v>
      </c>
      <c r="C12" s="85">
        <v>1</v>
      </c>
      <c r="D12" s="85">
        <v>96196776</v>
      </c>
      <c r="E12" s="85" t="s">
        <v>571</v>
      </c>
      <c r="F12" s="85" t="s">
        <v>572</v>
      </c>
      <c r="G12" s="85" t="s">
        <v>618</v>
      </c>
      <c r="H12" s="85" t="s">
        <v>619</v>
      </c>
      <c r="I12" s="85" t="s">
        <v>615</v>
      </c>
      <c r="J12" s="85" t="s">
        <v>620</v>
      </c>
      <c r="K12" s="85" t="s">
        <v>621</v>
      </c>
      <c r="L12" s="85"/>
      <c r="M12" s="85"/>
      <c r="N12" s="85"/>
      <c r="O12" s="85"/>
      <c r="P12" s="85"/>
      <c r="Q12" s="85"/>
      <c r="R12" s="85"/>
      <c r="S12" s="85"/>
      <c r="T12" s="85"/>
    </row>
    <row r="13" spans="1:20">
      <c r="A13" s="85" t="s">
        <v>405</v>
      </c>
      <c r="B13" s="85">
        <v>7</v>
      </c>
      <c r="C13" s="85">
        <v>1</v>
      </c>
      <c r="D13" s="85">
        <v>96880369</v>
      </c>
      <c r="E13" s="85" t="s">
        <v>578</v>
      </c>
      <c r="F13" s="85" t="s">
        <v>571</v>
      </c>
      <c r="G13" s="85" t="s">
        <v>622</v>
      </c>
      <c r="H13" s="85" t="s">
        <v>623</v>
      </c>
      <c r="I13" s="85" t="s">
        <v>598</v>
      </c>
      <c r="J13" s="85" t="s">
        <v>624</v>
      </c>
      <c r="K13" s="85" t="s">
        <v>625</v>
      </c>
      <c r="L13" s="85"/>
      <c r="M13" s="85"/>
      <c r="N13" s="85"/>
      <c r="O13" s="85"/>
      <c r="P13" s="85"/>
      <c r="Q13" s="85"/>
      <c r="R13" s="85"/>
      <c r="S13" s="85"/>
      <c r="T13" s="85"/>
    </row>
    <row r="14" spans="1:20">
      <c r="A14" s="85" t="s">
        <v>406</v>
      </c>
      <c r="B14" s="85">
        <v>8</v>
      </c>
      <c r="C14" s="85">
        <v>1</v>
      </c>
      <c r="D14" s="85">
        <v>107580533</v>
      </c>
      <c r="E14" s="85" t="s">
        <v>578</v>
      </c>
      <c r="F14" s="85" t="s">
        <v>572</v>
      </c>
      <c r="G14" s="85" t="s">
        <v>626</v>
      </c>
      <c r="H14" s="85" t="s">
        <v>627</v>
      </c>
      <c r="I14" s="85" t="s">
        <v>582</v>
      </c>
      <c r="J14" s="85" t="s">
        <v>628</v>
      </c>
      <c r="K14" s="85" t="s">
        <v>629</v>
      </c>
      <c r="L14" s="85"/>
      <c r="M14" s="85"/>
      <c r="N14" s="85"/>
      <c r="O14" s="85"/>
      <c r="P14" s="85"/>
      <c r="Q14" s="85"/>
      <c r="R14" s="85"/>
      <c r="S14" s="85"/>
      <c r="T14" s="85"/>
    </row>
    <row r="15" spans="1:20">
      <c r="A15" s="85" t="s">
        <v>407</v>
      </c>
      <c r="B15" s="85">
        <v>9</v>
      </c>
      <c r="C15" s="85">
        <v>1</v>
      </c>
      <c r="D15" s="85">
        <v>201821443</v>
      </c>
      <c r="E15" s="85" t="s">
        <v>571</v>
      </c>
      <c r="F15" s="85" t="s">
        <v>572</v>
      </c>
      <c r="G15" s="85" t="s">
        <v>630</v>
      </c>
      <c r="H15" s="85" t="s">
        <v>631</v>
      </c>
      <c r="I15" s="85" t="s">
        <v>582</v>
      </c>
      <c r="J15" s="85" t="s">
        <v>632</v>
      </c>
      <c r="K15" s="85" t="s">
        <v>633</v>
      </c>
      <c r="L15" s="85"/>
      <c r="M15" s="85"/>
      <c r="N15" s="85"/>
      <c r="O15" s="85"/>
      <c r="P15" s="85"/>
      <c r="Q15" s="85"/>
      <c r="R15" s="85"/>
      <c r="S15" s="85"/>
      <c r="T15" s="85"/>
    </row>
    <row r="16" spans="1:20">
      <c r="A16" s="85" t="s">
        <v>408</v>
      </c>
      <c r="B16" s="85">
        <v>10</v>
      </c>
      <c r="C16" s="85">
        <v>1</v>
      </c>
      <c r="D16" s="85">
        <v>204587569</v>
      </c>
      <c r="E16" s="85" t="s">
        <v>572</v>
      </c>
      <c r="F16" s="85" t="s">
        <v>579</v>
      </c>
      <c r="G16" s="85" t="s">
        <v>634</v>
      </c>
      <c r="H16" s="85" t="s">
        <v>635</v>
      </c>
      <c r="I16" s="85" t="s">
        <v>587</v>
      </c>
      <c r="J16" s="85" t="s">
        <v>636</v>
      </c>
      <c r="K16" s="85" t="s">
        <v>637</v>
      </c>
      <c r="L16" s="85"/>
      <c r="M16" s="85"/>
      <c r="N16" s="85"/>
      <c r="O16" s="85"/>
      <c r="P16" s="85"/>
      <c r="Q16" s="85"/>
      <c r="R16" s="85"/>
      <c r="S16" s="85"/>
      <c r="T16" s="85"/>
    </row>
    <row r="17" spans="1:11">
      <c r="A17" s="85" t="s">
        <v>409</v>
      </c>
      <c r="B17" s="85">
        <v>11</v>
      </c>
      <c r="C17" s="85">
        <v>1</v>
      </c>
      <c r="D17" s="85">
        <v>243472801</v>
      </c>
      <c r="E17" s="85" t="s">
        <v>571</v>
      </c>
      <c r="F17" s="85" t="s">
        <v>579</v>
      </c>
      <c r="G17" s="85" t="s">
        <v>638</v>
      </c>
      <c r="H17" s="85" t="s">
        <v>639</v>
      </c>
      <c r="I17" s="85" t="s">
        <v>582</v>
      </c>
      <c r="J17" s="85" t="s">
        <v>640</v>
      </c>
      <c r="K17" s="85" t="s">
        <v>641</v>
      </c>
    </row>
    <row r="18" spans="1:11">
      <c r="A18" s="85" t="s">
        <v>410</v>
      </c>
      <c r="B18" s="85">
        <v>12</v>
      </c>
      <c r="C18" s="85">
        <v>2</v>
      </c>
      <c r="D18" s="85">
        <v>22569369</v>
      </c>
      <c r="E18" s="85" t="s">
        <v>578</v>
      </c>
      <c r="F18" s="85" t="s">
        <v>579</v>
      </c>
      <c r="G18" s="85" t="s">
        <v>642</v>
      </c>
      <c r="H18" s="85" t="s">
        <v>627</v>
      </c>
      <c r="I18" s="85" t="s">
        <v>582</v>
      </c>
      <c r="J18" s="85" t="s">
        <v>643</v>
      </c>
      <c r="K18" s="85" t="s">
        <v>644</v>
      </c>
    </row>
    <row r="19" spans="1:11">
      <c r="A19" s="85" t="s">
        <v>411</v>
      </c>
      <c r="B19" s="85">
        <v>13</v>
      </c>
      <c r="C19" s="85">
        <v>2</v>
      </c>
      <c r="D19" s="85">
        <v>44778463</v>
      </c>
      <c r="E19" s="85" t="s">
        <v>571</v>
      </c>
      <c r="F19" s="85" t="s">
        <v>572</v>
      </c>
      <c r="G19" s="85" t="s">
        <v>645</v>
      </c>
      <c r="H19" s="85" t="s">
        <v>646</v>
      </c>
      <c r="I19" s="85" t="s">
        <v>582</v>
      </c>
      <c r="J19" s="85" t="s">
        <v>647</v>
      </c>
      <c r="K19" s="85" t="s">
        <v>648</v>
      </c>
    </row>
    <row r="20" spans="1:11">
      <c r="A20" s="85" t="s">
        <v>412</v>
      </c>
      <c r="B20" s="85">
        <v>14</v>
      </c>
      <c r="C20" s="85">
        <v>2</v>
      </c>
      <c r="D20" s="85">
        <v>60164634</v>
      </c>
      <c r="E20" s="85" t="s">
        <v>578</v>
      </c>
      <c r="F20" s="85" t="s">
        <v>571</v>
      </c>
      <c r="G20" s="85" t="s">
        <v>649</v>
      </c>
      <c r="H20" s="85" t="s">
        <v>650</v>
      </c>
      <c r="I20" s="85" t="s">
        <v>615</v>
      </c>
      <c r="J20" s="85" t="s">
        <v>651</v>
      </c>
      <c r="K20" s="85" t="s">
        <v>652</v>
      </c>
    </row>
    <row r="21" spans="1:11">
      <c r="A21" s="85" t="s">
        <v>653</v>
      </c>
      <c r="B21" s="85">
        <v>15</v>
      </c>
      <c r="C21" s="85">
        <v>2</v>
      </c>
      <c r="D21" s="85">
        <v>60708402</v>
      </c>
      <c r="E21" s="85" t="s">
        <v>578</v>
      </c>
      <c r="F21" s="85" t="s">
        <v>579</v>
      </c>
      <c r="G21" s="85" t="s">
        <v>654</v>
      </c>
      <c r="H21" s="85" t="s">
        <v>655</v>
      </c>
      <c r="I21" s="85" t="s">
        <v>656</v>
      </c>
      <c r="J21" s="85" t="s">
        <v>657</v>
      </c>
      <c r="K21" s="85" t="s">
        <v>658</v>
      </c>
    </row>
    <row r="22" spans="1:11">
      <c r="A22" s="85" t="s">
        <v>659</v>
      </c>
      <c r="B22" s="85">
        <v>15</v>
      </c>
      <c r="C22" s="85">
        <v>2</v>
      </c>
      <c r="D22" s="85">
        <v>61482261</v>
      </c>
      <c r="E22" s="85" t="s">
        <v>578</v>
      </c>
      <c r="F22" s="85" t="s">
        <v>579</v>
      </c>
      <c r="G22" s="85" t="s">
        <v>660</v>
      </c>
      <c r="H22" s="85" t="s">
        <v>661</v>
      </c>
      <c r="I22" s="85" t="s">
        <v>662</v>
      </c>
      <c r="J22" s="85" t="s">
        <v>663</v>
      </c>
      <c r="K22" s="85" t="s">
        <v>664</v>
      </c>
    </row>
    <row r="23" spans="1:11">
      <c r="A23" s="85" t="s">
        <v>665</v>
      </c>
      <c r="B23" s="85">
        <v>15</v>
      </c>
      <c r="C23" s="85">
        <v>2</v>
      </c>
      <c r="D23" s="85">
        <v>61688489</v>
      </c>
      <c r="E23" s="85" t="s">
        <v>571</v>
      </c>
      <c r="F23" s="85" t="s">
        <v>572</v>
      </c>
      <c r="G23" s="85" t="s">
        <v>666</v>
      </c>
      <c r="H23" s="85" t="s">
        <v>667</v>
      </c>
      <c r="I23" s="85" t="s">
        <v>610</v>
      </c>
      <c r="J23" s="85" t="s">
        <v>668</v>
      </c>
      <c r="K23" s="85" t="s">
        <v>669</v>
      </c>
    </row>
    <row r="24" spans="1:11">
      <c r="A24" s="85" t="s">
        <v>670</v>
      </c>
      <c r="B24" s="85">
        <v>15</v>
      </c>
      <c r="C24" s="85">
        <v>2</v>
      </c>
      <c r="D24" s="85">
        <v>60810516</v>
      </c>
      <c r="E24" s="85" t="s">
        <v>578</v>
      </c>
      <c r="F24" s="85" t="s">
        <v>579</v>
      </c>
      <c r="G24" s="85" t="s">
        <v>671</v>
      </c>
      <c r="H24" s="85" t="s">
        <v>672</v>
      </c>
      <c r="I24" s="85" t="s">
        <v>582</v>
      </c>
      <c r="J24" s="85" t="s">
        <v>673</v>
      </c>
      <c r="K24" s="85" t="s">
        <v>674</v>
      </c>
    </row>
    <row r="25" spans="1:11">
      <c r="A25" s="85" t="s">
        <v>414</v>
      </c>
      <c r="B25" s="85">
        <v>16</v>
      </c>
      <c r="C25" s="85">
        <v>2</v>
      </c>
      <c r="D25" s="85">
        <v>68081308</v>
      </c>
      <c r="E25" s="85" t="s">
        <v>578</v>
      </c>
      <c r="F25" s="85" t="s">
        <v>572</v>
      </c>
      <c r="G25" s="85" t="s">
        <v>675</v>
      </c>
      <c r="H25" s="85" t="s">
        <v>676</v>
      </c>
      <c r="I25" s="85" t="s">
        <v>656</v>
      </c>
      <c r="J25" s="85" t="s">
        <v>677</v>
      </c>
      <c r="K25" s="85" t="s">
        <v>678</v>
      </c>
    </row>
    <row r="26" spans="1:11">
      <c r="A26" s="85" t="s">
        <v>415</v>
      </c>
      <c r="B26" s="85">
        <v>17</v>
      </c>
      <c r="C26" s="85">
        <v>2</v>
      </c>
      <c r="D26" s="85">
        <v>98167176</v>
      </c>
      <c r="E26" s="85" t="s">
        <v>578</v>
      </c>
      <c r="F26" s="85" t="s">
        <v>572</v>
      </c>
      <c r="G26" s="85" t="s">
        <v>679</v>
      </c>
      <c r="H26" s="85" t="s">
        <v>680</v>
      </c>
      <c r="I26" s="85" t="s">
        <v>681</v>
      </c>
      <c r="J26" s="85" t="s">
        <v>682</v>
      </c>
      <c r="K26" s="85" t="s">
        <v>683</v>
      </c>
    </row>
    <row r="27" spans="1:11">
      <c r="A27" s="85" t="s">
        <v>684</v>
      </c>
      <c r="B27" s="85">
        <v>18</v>
      </c>
      <c r="C27" s="85">
        <v>2</v>
      </c>
      <c r="D27" s="85">
        <v>100867308</v>
      </c>
      <c r="E27" s="85" t="s">
        <v>578</v>
      </c>
      <c r="F27" s="85" t="s">
        <v>579</v>
      </c>
      <c r="G27" s="85" t="s">
        <v>685</v>
      </c>
      <c r="H27" s="85" t="s">
        <v>686</v>
      </c>
      <c r="I27" s="85" t="s">
        <v>582</v>
      </c>
      <c r="J27" s="85" t="s">
        <v>687</v>
      </c>
      <c r="K27" s="85" t="s">
        <v>688</v>
      </c>
    </row>
    <row r="28" spans="1:11">
      <c r="A28" s="85" t="s">
        <v>689</v>
      </c>
      <c r="B28" s="85">
        <v>18</v>
      </c>
      <c r="C28" s="85">
        <v>2</v>
      </c>
      <c r="D28" s="85">
        <v>101041230</v>
      </c>
      <c r="E28" s="85" t="s">
        <v>571</v>
      </c>
      <c r="F28" s="85" t="s">
        <v>572</v>
      </c>
      <c r="G28" s="85" t="s">
        <v>690</v>
      </c>
      <c r="H28" s="85" t="s">
        <v>691</v>
      </c>
      <c r="I28" s="85" t="s">
        <v>692</v>
      </c>
      <c r="J28" s="85" t="s">
        <v>693</v>
      </c>
      <c r="K28" s="85" t="s">
        <v>694</v>
      </c>
    </row>
    <row r="29" spans="1:11">
      <c r="A29" s="85" t="s">
        <v>695</v>
      </c>
      <c r="B29" s="85">
        <v>18</v>
      </c>
      <c r="C29" s="85">
        <v>2</v>
      </c>
      <c r="D29" s="85">
        <v>101322193</v>
      </c>
      <c r="E29" s="85" t="s">
        <v>572</v>
      </c>
      <c r="F29" s="85" t="s">
        <v>579</v>
      </c>
      <c r="G29" s="85" t="s">
        <v>696</v>
      </c>
      <c r="H29" s="85" t="s">
        <v>697</v>
      </c>
      <c r="I29" s="85" t="s">
        <v>615</v>
      </c>
      <c r="J29" s="85" t="s">
        <v>698</v>
      </c>
      <c r="K29" s="85" t="s">
        <v>699</v>
      </c>
    </row>
    <row r="30" spans="1:11">
      <c r="A30" s="85" t="s">
        <v>700</v>
      </c>
      <c r="B30" s="85">
        <v>18</v>
      </c>
      <c r="C30" s="85">
        <v>2</v>
      </c>
      <c r="D30" s="85">
        <v>101327642</v>
      </c>
      <c r="E30" s="85" t="s">
        <v>578</v>
      </c>
      <c r="F30" s="85" t="s">
        <v>571</v>
      </c>
      <c r="G30" s="85" t="s">
        <v>701</v>
      </c>
      <c r="H30" s="85" t="s">
        <v>702</v>
      </c>
      <c r="I30" s="85" t="s">
        <v>703</v>
      </c>
      <c r="J30" s="85" t="s">
        <v>704</v>
      </c>
      <c r="K30" s="85" t="s">
        <v>705</v>
      </c>
    </row>
    <row r="31" spans="1:11">
      <c r="A31" s="85" t="s">
        <v>417</v>
      </c>
      <c r="B31" s="85">
        <v>19</v>
      </c>
      <c r="C31" s="85">
        <v>2</v>
      </c>
      <c r="D31" s="85">
        <v>105977776</v>
      </c>
      <c r="E31" s="85" t="s">
        <v>578</v>
      </c>
      <c r="F31" s="85" t="s">
        <v>579</v>
      </c>
      <c r="G31" s="85" t="s">
        <v>706</v>
      </c>
      <c r="H31" s="85" t="s">
        <v>707</v>
      </c>
      <c r="I31" s="85" t="s">
        <v>598</v>
      </c>
      <c r="J31" s="85" t="s">
        <v>708</v>
      </c>
      <c r="K31" s="85" t="s">
        <v>709</v>
      </c>
    </row>
    <row r="32" spans="1:11">
      <c r="A32" s="85" t="s">
        <v>418</v>
      </c>
      <c r="B32" s="85">
        <v>20</v>
      </c>
      <c r="C32" s="85">
        <v>2</v>
      </c>
      <c r="D32" s="85">
        <v>142282341</v>
      </c>
      <c r="E32" s="85" t="s">
        <v>578</v>
      </c>
      <c r="F32" s="85" t="s">
        <v>579</v>
      </c>
      <c r="G32" s="85" t="s">
        <v>710</v>
      </c>
      <c r="H32" s="85" t="s">
        <v>711</v>
      </c>
      <c r="I32" s="85" t="s">
        <v>712</v>
      </c>
      <c r="J32" s="85" t="s">
        <v>713</v>
      </c>
      <c r="K32" s="85" t="s">
        <v>714</v>
      </c>
    </row>
    <row r="33" spans="1:11">
      <c r="A33" s="85" t="s">
        <v>419</v>
      </c>
      <c r="B33" s="85">
        <v>21</v>
      </c>
      <c r="C33" s="85">
        <v>2</v>
      </c>
      <c r="D33" s="85">
        <v>174015168</v>
      </c>
      <c r="E33" s="85" t="s">
        <v>578</v>
      </c>
      <c r="F33" s="85" t="s">
        <v>579</v>
      </c>
      <c r="G33" s="85" t="s">
        <v>715</v>
      </c>
      <c r="H33" s="85" t="s">
        <v>716</v>
      </c>
      <c r="I33" s="85" t="s">
        <v>615</v>
      </c>
      <c r="J33" s="85" t="s">
        <v>717</v>
      </c>
      <c r="K33" s="85" t="s">
        <v>718</v>
      </c>
    </row>
    <row r="34" spans="1:11">
      <c r="A34" s="85" t="s">
        <v>420</v>
      </c>
      <c r="B34" s="85">
        <v>22</v>
      </c>
      <c r="C34" s="85">
        <v>2</v>
      </c>
      <c r="D34" s="85">
        <v>185949889</v>
      </c>
      <c r="E34" s="85" t="s">
        <v>571</v>
      </c>
      <c r="F34" s="85" t="s">
        <v>572</v>
      </c>
      <c r="G34" s="85" t="s">
        <v>719</v>
      </c>
      <c r="H34" s="85" t="s">
        <v>720</v>
      </c>
      <c r="I34" s="85" t="s">
        <v>721</v>
      </c>
      <c r="J34" s="85" t="s">
        <v>722</v>
      </c>
      <c r="K34" s="85" t="s">
        <v>723</v>
      </c>
    </row>
    <row r="35" spans="1:11">
      <c r="A35" s="85" t="s">
        <v>421</v>
      </c>
      <c r="B35" s="85">
        <v>23</v>
      </c>
      <c r="C35" s="85">
        <v>2</v>
      </c>
      <c r="D35" s="85">
        <v>188938473</v>
      </c>
      <c r="E35" s="85" t="s">
        <v>578</v>
      </c>
      <c r="F35" s="85" t="s">
        <v>579</v>
      </c>
      <c r="G35" s="85" t="s">
        <v>724</v>
      </c>
      <c r="H35" s="85" t="s">
        <v>725</v>
      </c>
      <c r="I35" s="85" t="s">
        <v>726</v>
      </c>
      <c r="J35" s="85" t="s">
        <v>727</v>
      </c>
      <c r="K35" s="85" t="s">
        <v>728</v>
      </c>
    </row>
    <row r="36" spans="1:11">
      <c r="A36" s="85" t="s">
        <v>422</v>
      </c>
      <c r="B36" s="85">
        <v>24</v>
      </c>
      <c r="C36" s="85">
        <v>2</v>
      </c>
      <c r="D36" s="85">
        <v>193769529</v>
      </c>
      <c r="E36" s="85" t="s">
        <v>578</v>
      </c>
      <c r="F36" s="85" t="s">
        <v>579</v>
      </c>
      <c r="G36" s="85" t="s">
        <v>729</v>
      </c>
      <c r="H36" s="85" t="s">
        <v>730</v>
      </c>
      <c r="I36" s="85" t="s">
        <v>582</v>
      </c>
      <c r="J36" s="85" t="s">
        <v>731</v>
      </c>
      <c r="K36" s="85" t="s">
        <v>732</v>
      </c>
    </row>
    <row r="37" spans="1:11">
      <c r="A37" s="85" t="s">
        <v>423</v>
      </c>
      <c r="B37" s="85">
        <v>25</v>
      </c>
      <c r="C37" s="85">
        <v>2</v>
      </c>
      <c r="D37" s="85">
        <v>199493482</v>
      </c>
      <c r="E37" s="85" t="s">
        <v>578</v>
      </c>
      <c r="F37" s="85" t="s">
        <v>579</v>
      </c>
      <c r="G37" s="85" t="s">
        <v>733</v>
      </c>
      <c r="H37" s="85" t="s">
        <v>734</v>
      </c>
      <c r="I37" s="85" t="s">
        <v>582</v>
      </c>
      <c r="J37" s="85" t="s">
        <v>735</v>
      </c>
      <c r="K37" s="85" t="s">
        <v>736</v>
      </c>
    </row>
    <row r="38" spans="1:11">
      <c r="A38" s="85" t="s">
        <v>424</v>
      </c>
      <c r="B38" s="85">
        <v>26</v>
      </c>
      <c r="C38" s="85">
        <v>2</v>
      </c>
      <c r="D38" s="85">
        <v>203566078</v>
      </c>
      <c r="E38" s="85" t="s">
        <v>578</v>
      </c>
      <c r="F38" s="85" t="s">
        <v>572</v>
      </c>
      <c r="G38" s="85" t="s">
        <v>737</v>
      </c>
      <c r="H38" s="85" t="s">
        <v>738</v>
      </c>
      <c r="I38" s="85" t="s">
        <v>739</v>
      </c>
      <c r="J38" s="85" t="s">
        <v>740</v>
      </c>
      <c r="K38" s="85" t="s">
        <v>741</v>
      </c>
    </row>
    <row r="39" spans="1:11">
      <c r="A39" s="85" t="s">
        <v>742</v>
      </c>
      <c r="B39" s="85">
        <v>27</v>
      </c>
      <c r="C39" s="85">
        <v>2</v>
      </c>
      <c r="D39" s="85">
        <v>212590841</v>
      </c>
      <c r="E39" s="85" t="s">
        <v>578</v>
      </c>
      <c r="F39" s="85" t="s">
        <v>572</v>
      </c>
      <c r="G39" s="85" t="s">
        <v>743</v>
      </c>
      <c r="H39" s="85" t="s">
        <v>744</v>
      </c>
      <c r="I39" s="85" t="s">
        <v>662</v>
      </c>
      <c r="J39" s="85" t="s">
        <v>745</v>
      </c>
      <c r="K39" s="85" t="s">
        <v>746</v>
      </c>
    </row>
    <row r="40" spans="1:11">
      <c r="A40" s="85" t="s">
        <v>747</v>
      </c>
      <c r="B40" s="85">
        <v>27</v>
      </c>
      <c r="C40" s="85">
        <v>2</v>
      </c>
      <c r="D40" s="85">
        <v>212752193</v>
      </c>
      <c r="E40" s="85" t="s">
        <v>571</v>
      </c>
      <c r="F40" s="85" t="s">
        <v>572</v>
      </c>
      <c r="G40" s="85" t="s">
        <v>748</v>
      </c>
      <c r="H40" s="85" t="s">
        <v>749</v>
      </c>
      <c r="I40" s="85" t="s">
        <v>610</v>
      </c>
      <c r="J40" s="85" t="s">
        <v>750</v>
      </c>
      <c r="K40" s="85" t="s">
        <v>751</v>
      </c>
    </row>
    <row r="41" spans="1:11">
      <c r="A41" s="85" t="s">
        <v>426</v>
      </c>
      <c r="B41" s="85">
        <v>28</v>
      </c>
      <c r="C41" s="85">
        <v>2</v>
      </c>
      <c r="D41" s="85">
        <v>215241551</v>
      </c>
      <c r="E41" s="85" t="s">
        <v>578</v>
      </c>
      <c r="F41" s="85" t="s">
        <v>579</v>
      </c>
      <c r="G41" s="85" t="s">
        <v>752</v>
      </c>
      <c r="H41" s="85" t="s">
        <v>753</v>
      </c>
      <c r="I41" s="85" t="s">
        <v>575</v>
      </c>
      <c r="J41" s="85" t="s">
        <v>754</v>
      </c>
      <c r="K41" s="85" t="s">
        <v>755</v>
      </c>
    </row>
    <row r="42" spans="1:11">
      <c r="A42" s="85" t="s">
        <v>427</v>
      </c>
      <c r="B42" s="85">
        <v>29</v>
      </c>
      <c r="C42" s="85">
        <v>2</v>
      </c>
      <c r="D42" s="85">
        <v>233614819</v>
      </c>
      <c r="E42" s="85" t="s">
        <v>571</v>
      </c>
      <c r="F42" s="85" t="s">
        <v>572</v>
      </c>
      <c r="G42" s="85" t="s">
        <v>756</v>
      </c>
      <c r="H42" s="85" t="s">
        <v>757</v>
      </c>
      <c r="I42" s="85" t="s">
        <v>582</v>
      </c>
      <c r="J42" s="85" t="s">
        <v>758</v>
      </c>
      <c r="K42" s="85" t="s">
        <v>759</v>
      </c>
    </row>
    <row r="43" spans="1:11">
      <c r="A43" s="85" t="s">
        <v>428</v>
      </c>
      <c r="B43" s="85">
        <v>30</v>
      </c>
      <c r="C43" s="85">
        <v>2</v>
      </c>
      <c r="D43" s="85">
        <v>237065805</v>
      </c>
      <c r="E43" s="85" t="s">
        <v>578</v>
      </c>
      <c r="F43" s="85" t="s">
        <v>579</v>
      </c>
      <c r="G43" s="85" t="s">
        <v>760</v>
      </c>
      <c r="H43" s="85" t="s">
        <v>761</v>
      </c>
      <c r="I43" s="85" t="s">
        <v>721</v>
      </c>
      <c r="J43" s="85" t="s">
        <v>762</v>
      </c>
      <c r="K43" s="85" t="s">
        <v>763</v>
      </c>
    </row>
    <row r="44" spans="1:11">
      <c r="A44" s="85" t="s">
        <v>429</v>
      </c>
      <c r="B44" s="85">
        <v>31</v>
      </c>
      <c r="C44" s="85">
        <v>3</v>
      </c>
      <c r="D44" s="85">
        <v>16865845</v>
      </c>
      <c r="E44" s="85" t="s">
        <v>571</v>
      </c>
      <c r="F44" s="85" t="s">
        <v>572</v>
      </c>
      <c r="G44" s="85" t="s">
        <v>764</v>
      </c>
      <c r="H44" s="85" t="s">
        <v>765</v>
      </c>
      <c r="I44" s="85" t="s">
        <v>582</v>
      </c>
      <c r="J44" s="85" t="s">
        <v>766</v>
      </c>
      <c r="K44" s="85" t="s">
        <v>767</v>
      </c>
    </row>
    <row r="45" spans="1:11">
      <c r="A45" s="85" t="s">
        <v>768</v>
      </c>
      <c r="B45" s="85">
        <v>32</v>
      </c>
      <c r="C45" s="85">
        <v>3</v>
      </c>
      <c r="D45" s="85">
        <v>49910084</v>
      </c>
      <c r="E45" s="85" t="s">
        <v>571</v>
      </c>
      <c r="F45" s="85" t="s">
        <v>572</v>
      </c>
      <c r="G45" s="85" t="s">
        <v>769</v>
      </c>
      <c r="H45" s="85" t="s">
        <v>770</v>
      </c>
      <c r="I45" s="85" t="s">
        <v>615</v>
      </c>
      <c r="J45" s="85" t="s">
        <v>771</v>
      </c>
      <c r="K45" s="85" t="s">
        <v>772</v>
      </c>
    </row>
    <row r="46" spans="1:11">
      <c r="A46" s="85" t="s">
        <v>773</v>
      </c>
      <c r="B46" s="85">
        <v>32</v>
      </c>
      <c r="C46" s="85">
        <v>3</v>
      </c>
      <c r="D46" s="85">
        <v>49381898</v>
      </c>
      <c r="E46" s="85" t="s">
        <v>578</v>
      </c>
      <c r="F46" s="85" t="s">
        <v>579</v>
      </c>
      <c r="G46" s="85" t="s">
        <v>774</v>
      </c>
      <c r="H46" s="85" t="s">
        <v>775</v>
      </c>
      <c r="I46" s="85" t="s">
        <v>598</v>
      </c>
      <c r="J46" s="85" t="s">
        <v>776</v>
      </c>
      <c r="K46" s="85" t="s">
        <v>777</v>
      </c>
    </row>
    <row r="47" spans="1:11">
      <c r="A47" s="85" t="s">
        <v>778</v>
      </c>
      <c r="B47" s="85">
        <v>32</v>
      </c>
      <c r="C47" s="85">
        <v>3</v>
      </c>
      <c r="D47" s="85">
        <v>48669447</v>
      </c>
      <c r="E47" s="85" t="s">
        <v>571</v>
      </c>
      <c r="F47" s="85" t="s">
        <v>572</v>
      </c>
      <c r="G47" s="85" t="s">
        <v>779</v>
      </c>
      <c r="H47" s="85" t="s">
        <v>780</v>
      </c>
      <c r="I47" s="85" t="s">
        <v>656</v>
      </c>
      <c r="J47" s="85" t="s">
        <v>781</v>
      </c>
      <c r="K47" s="85" t="s">
        <v>782</v>
      </c>
    </row>
    <row r="48" spans="1:11">
      <c r="A48" s="85" t="s">
        <v>783</v>
      </c>
      <c r="B48" s="85">
        <v>32</v>
      </c>
      <c r="C48" s="85">
        <v>3</v>
      </c>
      <c r="D48" s="85">
        <v>50521402</v>
      </c>
      <c r="E48" s="85" t="s">
        <v>578</v>
      </c>
      <c r="F48" s="85" t="s">
        <v>579</v>
      </c>
      <c r="G48" s="85" t="s">
        <v>784</v>
      </c>
      <c r="H48" s="85" t="s">
        <v>785</v>
      </c>
      <c r="I48" s="85" t="s">
        <v>786</v>
      </c>
      <c r="J48" s="85" t="s">
        <v>787</v>
      </c>
      <c r="K48" s="85" t="s">
        <v>788</v>
      </c>
    </row>
    <row r="49" spans="1:11">
      <c r="A49" s="85" t="s">
        <v>789</v>
      </c>
      <c r="B49" s="85">
        <v>32</v>
      </c>
      <c r="C49" s="85">
        <v>3</v>
      </c>
      <c r="D49" s="85">
        <v>49361791</v>
      </c>
      <c r="E49" s="85" t="s">
        <v>578</v>
      </c>
      <c r="F49" s="85" t="s">
        <v>579</v>
      </c>
      <c r="G49" s="85" t="s">
        <v>790</v>
      </c>
      <c r="H49" s="85" t="s">
        <v>791</v>
      </c>
      <c r="I49" s="85" t="s">
        <v>615</v>
      </c>
      <c r="J49" s="85" t="s">
        <v>792</v>
      </c>
      <c r="K49" s="85" t="s">
        <v>793</v>
      </c>
    </row>
    <row r="50" spans="1:11">
      <c r="A50" s="85" t="s">
        <v>794</v>
      </c>
      <c r="B50" s="85">
        <v>32</v>
      </c>
      <c r="C50" s="85">
        <v>3</v>
      </c>
      <c r="D50" s="85">
        <v>50075494</v>
      </c>
      <c r="E50" s="85" t="s">
        <v>578</v>
      </c>
      <c r="F50" s="85" t="s">
        <v>579</v>
      </c>
      <c r="G50" s="85" t="s">
        <v>795</v>
      </c>
      <c r="H50" s="85" t="s">
        <v>796</v>
      </c>
      <c r="I50" s="85" t="s">
        <v>797</v>
      </c>
      <c r="J50" s="85" t="s">
        <v>798</v>
      </c>
      <c r="K50" s="85" t="s">
        <v>799</v>
      </c>
    </row>
    <row r="51" spans="1:11">
      <c r="A51" s="85" t="s">
        <v>800</v>
      </c>
      <c r="B51" s="85">
        <v>32</v>
      </c>
      <c r="C51" s="85">
        <v>3</v>
      </c>
      <c r="D51" s="85">
        <v>47990500</v>
      </c>
      <c r="E51" s="85" t="s">
        <v>572</v>
      </c>
      <c r="F51" s="85" t="s">
        <v>579</v>
      </c>
      <c r="G51" s="85" t="s">
        <v>801</v>
      </c>
      <c r="H51" s="85" t="s">
        <v>667</v>
      </c>
      <c r="I51" s="85" t="s">
        <v>610</v>
      </c>
      <c r="J51" s="85" t="s">
        <v>802</v>
      </c>
      <c r="K51" s="85" t="s">
        <v>803</v>
      </c>
    </row>
    <row r="52" spans="1:11">
      <c r="A52" s="85" t="s">
        <v>804</v>
      </c>
      <c r="B52" s="85">
        <v>32</v>
      </c>
      <c r="C52" s="85">
        <v>3</v>
      </c>
      <c r="D52" s="85">
        <v>48940334</v>
      </c>
      <c r="E52" s="85" t="s">
        <v>572</v>
      </c>
      <c r="F52" s="85" t="s">
        <v>579</v>
      </c>
      <c r="G52" s="85" t="s">
        <v>805</v>
      </c>
      <c r="H52" s="85" t="s">
        <v>806</v>
      </c>
      <c r="I52" s="85" t="s">
        <v>807</v>
      </c>
      <c r="J52" s="85" t="s">
        <v>808</v>
      </c>
      <c r="K52" s="85" t="s">
        <v>809</v>
      </c>
    </row>
    <row r="53" spans="1:11">
      <c r="A53" s="85" t="s">
        <v>810</v>
      </c>
      <c r="B53" s="85">
        <v>32</v>
      </c>
      <c r="C53" s="85">
        <v>3</v>
      </c>
      <c r="D53" s="85">
        <v>50692394</v>
      </c>
      <c r="E53" s="85" t="s">
        <v>572</v>
      </c>
      <c r="F53" s="85" t="s">
        <v>579</v>
      </c>
      <c r="G53" s="85" t="s">
        <v>811</v>
      </c>
      <c r="H53" s="85" t="s">
        <v>716</v>
      </c>
      <c r="I53" s="85" t="s">
        <v>615</v>
      </c>
      <c r="J53" s="85" t="s">
        <v>812</v>
      </c>
      <c r="K53" s="85" t="s">
        <v>813</v>
      </c>
    </row>
    <row r="54" spans="1:11">
      <c r="A54" s="85" t="s">
        <v>814</v>
      </c>
      <c r="B54" s="85">
        <v>32</v>
      </c>
      <c r="C54" s="85">
        <v>3</v>
      </c>
      <c r="D54" s="85">
        <v>49813826</v>
      </c>
      <c r="E54" s="85" t="s">
        <v>571</v>
      </c>
      <c r="F54" s="85" t="s">
        <v>572</v>
      </c>
      <c r="G54" s="85" t="s">
        <v>815</v>
      </c>
      <c r="H54" s="85" t="s">
        <v>816</v>
      </c>
      <c r="I54" s="85" t="s">
        <v>656</v>
      </c>
      <c r="J54" s="85" t="s">
        <v>817</v>
      </c>
      <c r="K54" s="85" t="s">
        <v>818</v>
      </c>
    </row>
    <row r="55" spans="1:11">
      <c r="A55" s="85" t="s">
        <v>819</v>
      </c>
      <c r="B55" s="85">
        <v>32</v>
      </c>
      <c r="C55" s="85">
        <v>3</v>
      </c>
      <c r="D55" s="85">
        <v>49956036</v>
      </c>
      <c r="E55" s="85" t="s">
        <v>578</v>
      </c>
      <c r="F55" s="85" t="s">
        <v>579</v>
      </c>
      <c r="G55" s="85" t="s">
        <v>820</v>
      </c>
      <c r="H55" s="85" t="s">
        <v>821</v>
      </c>
      <c r="I55" s="85" t="s">
        <v>712</v>
      </c>
      <c r="J55" s="85" t="s">
        <v>822</v>
      </c>
      <c r="K55" s="85" t="s">
        <v>823</v>
      </c>
    </row>
    <row r="56" spans="1:11">
      <c r="A56" s="85" t="s">
        <v>431</v>
      </c>
      <c r="B56" s="85">
        <v>33</v>
      </c>
      <c r="C56" s="85">
        <v>3</v>
      </c>
      <c r="D56" s="85">
        <v>84566535</v>
      </c>
      <c r="E56" s="85" t="s">
        <v>571</v>
      </c>
      <c r="F56" s="85" t="s">
        <v>572</v>
      </c>
      <c r="G56" s="85" t="s">
        <v>824</v>
      </c>
      <c r="H56" s="85" t="s">
        <v>646</v>
      </c>
      <c r="I56" s="85" t="s">
        <v>582</v>
      </c>
      <c r="J56" s="85" t="s">
        <v>825</v>
      </c>
      <c r="K56" s="85" t="s">
        <v>826</v>
      </c>
    </row>
    <row r="57" spans="1:11">
      <c r="A57" s="85" t="s">
        <v>827</v>
      </c>
      <c r="B57" s="85">
        <v>34</v>
      </c>
      <c r="C57" s="85">
        <v>3</v>
      </c>
      <c r="D57" s="85">
        <v>86044977</v>
      </c>
      <c r="E57" s="85" t="s">
        <v>571</v>
      </c>
      <c r="F57" s="85" t="s">
        <v>572</v>
      </c>
      <c r="G57" s="85" t="s">
        <v>828</v>
      </c>
      <c r="H57" s="85" t="s">
        <v>829</v>
      </c>
      <c r="I57" s="85" t="s">
        <v>582</v>
      </c>
      <c r="J57" s="85" t="s">
        <v>830</v>
      </c>
      <c r="K57" s="85" t="s">
        <v>831</v>
      </c>
    </row>
    <row r="58" spans="1:11">
      <c r="A58" s="85" t="s">
        <v>832</v>
      </c>
      <c r="B58" s="85">
        <v>34</v>
      </c>
      <c r="C58" s="85">
        <v>3</v>
      </c>
      <c r="D58" s="85">
        <v>85337036</v>
      </c>
      <c r="E58" s="85" t="s">
        <v>578</v>
      </c>
      <c r="F58" s="85" t="s">
        <v>579</v>
      </c>
      <c r="G58" s="85" t="s">
        <v>833</v>
      </c>
      <c r="H58" s="85" t="s">
        <v>834</v>
      </c>
      <c r="I58" s="85" t="s">
        <v>615</v>
      </c>
      <c r="J58" s="85" t="s">
        <v>835</v>
      </c>
      <c r="K58" s="85" t="s">
        <v>836</v>
      </c>
    </row>
    <row r="59" spans="1:11">
      <c r="A59" s="85" t="s">
        <v>837</v>
      </c>
      <c r="B59" s="85">
        <v>34</v>
      </c>
      <c r="C59" s="85">
        <v>3</v>
      </c>
      <c r="D59" s="85">
        <v>85591302</v>
      </c>
      <c r="E59" s="85" t="s">
        <v>571</v>
      </c>
      <c r="F59" s="85" t="s">
        <v>572</v>
      </c>
      <c r="G59" s="85" t="s">
        <v>838</v>
      </c>
      <c r="H59" s="85" t="s">
        <v>839</v>
      </c>
      <c r="I59" s="85" t="s">
        <v>840</v>
      </c>
      <c r="J59" s="85" t="s">
        <v>841</v>
      </c>
      <c r="K59" s="85" t="s">
        <v>842</v>
      </c>
    </row>
    <row r="60" spans="1:11">
      <c r="A60" s="85" t="s">
        <v>433</v>
      </c>
      <c r="B60" s="85">
        <v>35</v>
      </c>
      <c r="C60" s="85">
        <v>3</v>
      </c>
      <c r="D60" s="85">
        <v>123898877</v>
      </c>
      <c r="E60" s="85" t="s">
        <v>578</v>
      </c>
      <c r="F60" s="85" t="s">
        <v>572</v>
      </c>
      <c r="G60" s="85" t="s">
        <v>843</v>
      </c>
      <c r="H60" s="85" t="s">
        <v>730</v>
      </c>
      <c r="I60" s="85" t="s">
        <v>662</v>
      </c>
      <c r="J60" s="85" t="s">
        <v>844</v>
      </c>
      <c r="K60" s="85" t="s">
        <v>845</v>
      </c>
    </row>
    <row r="61" spans="1:11">
      <c r="A61" s="85" t="s">
        <v>434</v>
      </c>
      <c r="B61" s="85">
        <v>36</v>
      </c>
      <c r="C61" s="85">
        <v>3</v>
      </c>
      <c r="D61" s="85">
        <v>127181579</v>
      </c>
      <c r="E61" s="85" t="s">
        <v>578</v>
      </c>
      <c r="F61" s="85" t="s">
        <v>571</v>
      </c>
      <c r="G61" s="85" t="s">
        <v>846</v>
      </c>
      <c r="H61" s="85" t="s">
        <v>847</v>
      </c>
      <c r="I61" s="85" t="s">
        <v>721</v>
      </c>
      <c r="J61" s="85" t="s">
        <v>848</v>
      </c>
      <c r="K61" s="85" t="s">
        <v>849</v>
      </c>
    </row>
    <row r="62" spans="1:11">
      <c r="A62" s="85" t="s">
        <v>435</v>
      </c>
      <c r="B62" s="85">
        <v>37</v>
      </c>
      <c r="C62" s="85">
        <v>3</v>
      </c>
      <c r="D62" s="85">
        <v>180749249</v>
      </c>
      <c r="E62" s="85" t="s">
        <v>571</v>
      </c>
      <c r="F62" s="85" t="s">
        <v>579</v>
      </c>
      <c r="G62" s="85" t="s">
        <v>850</v>
      </c>
      <c r="H62" s="85" t="s">
        <v>707</v>
      </c>
      <c r="I62" s="85" t="s">
        <v>575</v>
      </c>
      <c r="J62" s="85" t="s">
        <v>851</v>
      </c>
      <c r="K62" s="85" t="s">
        <v>852</v>
      </c>
    </row>
    <row r="63" spans="1:11">
      <c r="A63" s="85" t="s">
        <v>853</v>
      </c>
      <c r="B63" s="85">
        <v>38</v>
      </c>
      <c r="C63" s="85">
        <v>4</v>
      </c>
      <c r="D63" s="85">
        <v>3241845</v>
      </c>
      <c r="E63" s="85" t="s">
        <v>571</v>
      </c>
      <c r="F63" s="85" t="s">
        <v>572</v>
      </c>
      <c r="G63" s="85" t="s">
        <v>854</v>
      </c>
      <c r="H63" s="85" t="s">
        <v>855</v>
      </c>
      <c r="I63" s="85" t="s">
        <v>856</v>
      </c>
      <c r="J63" s="85" t="s">
        <v>857</v>
      </c>
      <c r="K63" s="85" t="s">
        <v>858</v>
      </c>
    </row>
    <row r="64" spans="1:11">
      <c r="A64" s="85" t="s">
        <v>859</v>
      </c>
      <c r="B64" s="85">
        <v>38</v>
      </c>
      <c r="C64" s="85">
        <v>4</v>
      </c>
      <c r="D64" s="85">
        <v>2913651</v>
      </c>
      <c r="E64" s="85" t="s">
        <v>578</v>
      </c>
      <c r="F64" s="85" t="s">
        <v>579</v>
      </c>
      <c r="G64" s="85" t="s">
        <v>860</v>
      </c>
      <c r="H64" s="85" t="s">
        <v>861</v>
      </c>
      <c r="I64" s="85" t="s">
        <v>662</v>
      </c>
      <c r="J64" s="85" t="s">
        <v>862</v>
      </c>
      <c r="K64" s="85" t="s">
        <v>863</v>
      </c>
    </row>
    <row r="65" spans="1:11">
      <c r="A65" s="85" t="s">
        <v>864</v>
      </c>
      <c r="B65" s="85">
        <v>38</v>
      </c>
      <c r="C65" s="85">
        <v>4</v>
      </c>
      <c r="D65" s="85">
        <v>3385974</v>
      </c>
      <c r="E65" s="85" t="s">
        <v>571</v>
      </c>
      <c r="F65" s="85" t="s">
        <v>572</v>
      </c>
      <c r="G65" s="85" t="s">
        <v>865</v>
      </c>
      <c r="H65" s="85" t="s">
        <v>791</v>
      </c>
      <c r="I65" s="85" t="s">
        <v>587</v>
      </c>
      <c r="J65" s="85" t="s">
        <v>866</v>
      </c>
      <c r="K65" s="85" t="s">
        <v>867</v>
      </c>
    </row>
    <row r="66" spans="1:11">
      <c r="A66" s="85" t="s">
        <v>868</v>
      </c>
      <c r="B66" s="85">
        <v>38</v>
      </c>
      <c r="C66" s="85">
        <v>4</v>
      </c>
      <c r="D66" s="85">
        <v>3240915</v>
      </c>
      <c r="E66" s="85" t="s">
        <v>572</v>
      </c>
      <c r="F66" s="85" t="s">
        <v>579</v>
      </c>
      <c r="G66" s="85" t="s">
        <v>869</v>
      </c>
      <c r="H66" s="85" t="s">
        <v>870</v>
      </c>
      <c r="I66" s="85" t="s">
        <v>582</v>
      </c>
      <c r="J66" s="85" t="s">
        <v>871</v>
      </c>
      <c r="K66" s="85" t="s">
        <v>872</v>
      </c>
    </row>
    <row r="67" spans="1:11">
      <c r="A67" s="85" t="s">
        <v>437</v>
      </c>
      <c r="B67" s="85">
        <v>39</v>
      </c>
      <c r="C67" s="85">
        <v>4</v>
      </c>
      <c r="D67" s="85">
        <v>17877487</v>
      </c>
      <c r="E67" s="85" t="s">
        <v>578</v>
      </c>
      <c r="F67" s="85" t="s">
        <v>579</v>
      </c>
      <c r="G67" s="85" t="s">
        <v>873</v>
      </c>
      <c r="H67" s="85" t="s">
        <v>874</v>
      </c>
      <c r="I67" s="85" t="s">
        <v>598</v>
      </c>
      <c r="J67" s="85" t="s">
        <v>875</v>
      </c>
      <c r="K67" s="85" t="s">
        <v>876</v>
      </c>
    </row>
    <row r="68" spans="1:11">
      <c r="A68" s="85" t="s">
        <v>438</v>
      </c>
      <c r="B68" s="85">
        <v>40</v>
      </c>
      <c r="C68" s="85">
        <v>4</v>
      </c>
      <c r="D68" s="85">
        <v>67876678</v>
      </c>
      <c r="E68" s="85" t="s">
        <v>578</v>
      </c>
      <c r="F68" s="85" t="s">
        <v>579</v>
      </c>
      <c r="G68" s="85" t="s">
        <v>877</v>
      </c>
      <c r="H68" s="85" t="s">
        <v>878</v>
      </c>
      <c r="I68" s="85" t="s">
        <v>615</v>
      </c>
      <c r="J68" s="85" t="s">
        <v>879</v>
      </c>
      <c r="K68" s="85" t="s">
        <v>880</v>
      </c>
    </row>
    <row r="69" spans="1:11">
      <c r="A69" s="85" t="s">
        <v>439</v>
      </c>
      <c r="B69" s="85">
        <v>41</v>
      </c>
      <c r="C69" s="85">
        <v>4</v>
      </c>
      <c r="D69" s="85">
        <v>103146890</v>
      </c>
      <c r="E69" s="85" t="s">
        <v>578</v>
      </c>
      <c r="F69" s="85" t="s">
        <v>571</v>
      </c>
      <c r="G69" s="85" t="s">
        <v>881</v>
      </c>
      <c r="H69" s="85" t="s">
        <v>882</v>
      </c>
      <c r="I69" s="85" t="s">
        <v>883</v>
      </c>
      <c r="J69" s="85" t="s">
        <v>884</v>
      </c>
      <c r="K69" s="85" t="s">
        <v>885</v>
      </c>
    </row>
    <row r="70" spans="1:11">
      <c r="A70" s="85" t="s">
        <v>440</v>
      </c>
      <c r="B70" s="85">
        <v>42</v>
      </c>
      <c r="C70" s="85">
        <v>4</v>
      </c>
      <c r="D70" s="85">
        <v>106260991</v>
      </c>
      <c r="E70" s="85" t="s">
        <v>571</v>
      </c>
      <c r="F70" s="85" t="s">
        <v>572</v>
      </c>
      <c r="G70" s="85" t="s">
        <v>824</v>
      </c>
      <c r="H70" s="85" t="s">
        <v>886</v>
      </c>
      <c r="I70" s="85" t="s">
        <v>615</v>
      </c>
      <c r="J70" s="85" t="s">
        <v>887</v>
      </c>
      <c r="K70" s="85" t="s">
        <v>888</v>
      </c>
    </row>
    <row r="71" spans="1:11">
      <c r="A71" s="85" t="s">
        <v>441</v>
      </c>
      <c r="B71" s="85">
        <v>43</v>
      </c>
      <c r="C71" s="85">
        <v>4</v>
      </c>
      <c r="D71" s="85">
        <v>152717757</v>
      </c>
      <c r="E71" s="85" t="s">
        <v>571</v>
      </c>
      <c r="F71" s="85" t="s">
        <v>572</v>
      </c>
      <c r="G71" s="85" t="s">
        <v>889</v>
      </c>
      <c r="H71" s="85" t="s">
        <v>890</v>
      </c>
      <c r="I71" s="85" t="s">
        <v>615</v>
      </c>
      <c r="J71" s="85" t="s">
        <v>891</v>
      </c>
      <c r="K71" s="85" t="s">
        <v>892</v>
      </c>
    </row>
    <row r="72" spans="1:11">
      <c r="A72" s="85" t="s">
        <v>442</v>
      </c>
      <c r="B72" s="85">
        <v>44</v>
      </c>
      <c r="C72" s="85">
        <v>4</v>
      </c>
      <c r="D72" s="85">
        <v>159677712</v>
      </c>
      <c r="E72" s="85" t="s">
        <v>578</v>
      </c>
      <c r="F72" s="85" t="s">
        <v>579</v>
      </c>
      <c r="G72" s="85" t="s">
        <v>893</v>
      </c>
      <c r="H72" s="85" t="s">
        <v>894</v>
      </c>
      <c r="I72" s="85" t="s">
        <v>662</v>
      </c>
      <c r="J72" s="85" t="s">
        <v>895</v>
      </c>
      <c r="K72" s="85" t="s">
        <v>896</v>
      </c>
    </row>
    <row r="73" spans="1:11">
      <c r="A73" s="85" t="s">
        <v>443</v>
      </c>
      <c r="B73" s="85">
        <v>45</v>
      </c>
      <c r="C73" s="85">
        <v>5</v>
      </c>
      <c r="D73" s="85">
        <v>7367049</v>
      </c>
      <c r="E73" s="85" t="s">
        <v>571</v>
      </c>
      <c r="F73" s="85" t="s">
        <v>572</v>
      </c>
      <c r="G73" s="85" t="s">
        <v>897</v>
      </c>
      <c r="H73" s="85" t="s">
        <v>898</v>
      </c>
      <c r="I73" s="85" t="s">
        <v>721</v>
      </c>
      <c r="J73" s="85" t="s">
        <v>899</v>
      </c>
      <c r="K73" s="85" t="s">
        <v>900</v>
      </c>
    </row>
    <row r="74" spans="1:11">
      <c r="A74" s="85" t="s">
        <v>901</v>
      </c>
      <c r="B74" s="85">
        <v>46</v>
      </c>
      <c r="C74" s="85">
        <v>5</v>
      </c>
      <c r="D74" s="85">
        <v>60483935</v>
      </c>
      <c r="E74" s="85" t="s">
        <v>572</v>
      </c>
      <c r="F74" s="85" t="s">
        <v>579</v>
      </c>
      <c r="G74" s="85" t="s">
        <v>902</v>
      </c>
      <c r="H74" s="85" t="s">
        <v>903</v>
      </c>
      <c r="I74" s="85" t="s">
        <v>582</v>
      </c>
      <c r="J74" s="85" t="s">
        <v>904</v>
      </c>
      <c r="K74" s="85" t="s">
        <v>905</v>
      </c>
    </row>
    <row r="75" spans="1:11">
      <c r="A75" s="85" t="s">
        <v>906</v>
      </c>
      <c r="B75" s="85">
        <v>46</v>
      </c>
      <c r="C75" s="85">
        <v>5</v>
      </c>
      <c r="D75" s="85">
        <v>60494556</v>
      </c>
      <c r="E75" s="85" t="s">
        <v>578</v>
      </c>
      <c r="F75" s="85" t="s">
        <v>579</v>
      </c>
      <c r="G75" s="85" t="s">
        <v>907</v>
      </c>
      <c r="H75" s="85" t="s">
        <v>907</v>
      </c>
      <c r="I75" s="85" t="s">
        <v>908</v>
      </c>
      <c r="J75" s="85" t="s">
        <v>909</v>
      </c>
      <c r="K75" s="85" t="s">
        <v>910</v>
      </c>
    </row>
    <row r="76" spans="1:11">
      <c r="A76" s="85" t="s">
        <v>445</v>
      </c>
      <c r="B76" s="85">
        <v>47</v>
      </c>
      <c r="C76" s="85">
        <v>5</v>
      </c>
      <c r="D76" s="85">
        <v>63831964</v>
      </c>
      <c r="E76" s="85" t="s">
        <v>571</v>
      </c>
      <c r="F76" s="85" t="s">
        <v>572</v>
      </c>
      <c r="G76" s="85" t="s">
        <v>911</v>
      </c>
      <c r="H76" s="85" t="s">
        <v>707</v>
      </c>
      <c r="I76" s="85" t="s">
        <v>587</v>
      </c>
      <c r="J76" s="85" t="s">
        <v>912</v>
      </c>
      <c r="K76" s="85" t="s">
        <v>913</v>
      </c>
    </row>
    <row r="77" spans="1:11">
      <c r="A77" s="85" t="s">
        <v>446</v>
      </c>
      <c r="B77" s="85">
        <v>48</v>
      </c>
      <c r="C77" s="85">
        <v>5</v>
      </c>
      <c r="D77" s="85">
        <v>67781021</v>
      </c>
      <c r="E77" s="85" t="s">
        <v>571</v>
      </c>
      <c r="F77" s="85" t="s">
        <v>572</v>
      </c>
      <c r="G77" s="85" t="s">
        <v>914</v>
      </c>
      <c r="H77" s="85" t="s">
        <v>915</v>
      </c>
      <c r="I77" s="85" t="s">
        <v>786</v>
      </c>
      <c r="J77" s="85" t="s">
        <v>916</v>
      </c>
      <c r="K77" s="85" t="s">
        <v>917</v>
      </c>
    </row>
    <row r="78" spans="1:11">
      <c r="A78" s="85" t="s">
        <v>918</v>
      </c>
      <c r="B78" s="85">
        <v>49</v>
      </c>
      <c r="C78" s="85">
        <v>5</v>
      </c>
      <c r="D78" s="85">
        <v>87968864</v>
      </c>
      <c r="E78" s="85" t="s">
        <v>578</v>
      </c>
      <c r="F78" s="85" t="s">
        <v>579</v>
      </c>
      <c r="G78" s="85" t="s">
        <v>919</v>
      </c>
      <c r="H78" s="85" t="s">
        <v>920</v>
      </c>
      <c r="I78" s="85" t="s">
        <v>610</v>
      </c>
      <c r="J78" s="85" t="s">
        <v>921</v>
      </c>
      <c r="K78" s="85" t="s">
        <v>922</v>
      </c>
    </row>
    <row r="79" spans="1:11">
      <c r="A79" s="85" t="s">
        <v>923</v>
      </c>
      <c r="B79" s="85">
        <v>49</v>
      </c>
      <c r="C79" s="85">
        <v>5</v>
      </c>
      <c r="D79" s="85">
        <v>87847273</v>
      </c>
      <c r="E79" s="85" t="s">
        <v>578</v>
      </c>
      <c r="F79" s="85" t="s">
        <v>571</v>
      </c>
      <c r="G79" s="85" t="s">
        <v>924</v>
      </c>
      <c r="H79" s="85" t="s">
        <v>925</v>
      </c>
      <c r="I79" s="85" t="s">
        <v>615</v>
      </c>
      <c r="J79" s="85" t="s">
        <v>926</v>
      </c>
      <c r="K79" s="85" t="s">
        <v>927</v>
      </c>
    </row>
    <row r="80" spans="1:11">
      <c r="A80" s="85" t="s">
        <v>448</v>
      </c>
      <c r="B80" s="85">
        <v>50</v>
      </c>
      <c r="C80" s="85">
        <v>5</v>
      </c>
      <c r="D80" s="85">
        <v>89206800</v>
      </c>
      <c r="E80" s="85" t="s">
        <v>578</v>
      </c>
      <c r="F80" s="85" t="s">
        <v>579</v>
      </c>
      <c r="G80" s="85" t="s">
        <v>928</v>
      </c>
      <c r="H80" s="85" t="s">
        <v>929</v>
      </c>
      <c r="I80" s="85" t="s">
        <v>930</v>
      </c>
      <c r="J80" s="85" t="s">
        <v>931</v>
      </c>
      <c r="K80" s="85" t="s">
        <v>932</v>
      </c>
    </row>
    <row r="81" spans="1:11">
      <c r="A81" s="85" t="s">
        <v>449</v>
      </c>
      <c r="B81" s="85">
        <v>51</v>
      </c>
      <c r="C81" s="85">
        <v>5</v>
      </c>
      <c r="D81" s="85">
        <v>92870246</v>
      </c>
      <c r="E81" s="85" t="s">
        <v>578</v>
      </c>
      <c r="F81" s="85" t="s">
        <v>571</v>
      </c>
      <c r="G81" s="85" t="s">
        <v>933</v>
      </c>
      <c r="H81" s="85" t="s">
        <v>934</v>
      </c>
      <c r="I81" s="85" t="s">
        <v>935</v>
      </c>
      <c r="J81" s="85" t="s">
        <v>936</v>
      </c>
      <c r="K81" s="85" t="s">
        <v>937</v>
      </c>
    </row>
    <row r="82" spans="1:11">
      <c r="A82" s="85" t="s">
        <v>450</v>
      </c>
      <c r="B82" s="85">
        <v>52</v>
      </c>
      <c r="C82" s="85">
        <v>5</v>
      </c>
      <c r="D82" s="85">
        <v>104069917</v>
      </c>
      <c r="E82" s="85" t="s">
        <v>578</v>
      </c>
      <c r="F82" s="85" t="s">
        <v>579</v>
      </c>
      <c r="G82" s="85" t="s">
        <v>938</v>
      </c>
      <c r="H82" s="85" t="s">
        <v>939</v>
      </c>
      <c r="I82" s="85" t="s">
        <v>662</v>
      </c>
      <c r="J82" s="85" t="s">
        <v>940</v>
      </c>
      <c r="K82" s="85" t="s">
        <v>941</v>
      </c>
    </row>
    <row r="83" spans="1:11">
      <c r="A83" s="85" t="s">
        <v>942</v>
      </c>
      <c r="B83" s="85">
        <v>53</v>
      </c>
      <c r="C83" s="85">
        <v>5</v>
      </c>
      <c r="D83" s="85">
        <v>106787266</v>
      </c>
      <c r="E83" s="85" t="s">
        <v>571</v>
      </c>
      <c r="F83" s="85" t="s">
        <v>572</v>
      </c>
      <c r="G83" s="85" t="s">
        <v>943</v>
      </c>
      <c r="H83" s="85" t="s">
        <v>944</v>
      </c>
      <c r="I83" s="85" t="s">
        <v>582</v>
      </c>
      <c r="J83" s="85" t="s">
        <v>945</v>
      </c>
      <c r="K83" s="85" t="s">
        <v>946</v>
      </c>
    </row>
    <row r="84" spans="1:11">
      <c r="A84" s="85" t="s">
        <v>947</v>
      </c>
      <c r="B84" s="85">
        <v>53</v>
      </c>
      <c r="C84" s="85">
        <v>5</v>
      </c>
      <c r="D84" s="85">
        <v>106649583</v>
      </c>
      <c r="E84" s="85" t="s">
        <v>578</v>
      </c>
      <c r="F84" s="85" t="s">
        <v>579</v>
      </c>
      <c r="G84" s="85" t="s">
        <v>948</v>
      </c>
      <c r="H84" s="85" t="s">
        <v>672</v>
      </c>
      <c r="I84" s="85" t="s">
        <v>582</v>
      </c>
      <c r="J84" s="85" t="s">
        <v>949</v>
      </c>
      <c r="K84" s="85" t="s">
        <v>950</v>
      </c>
    </row>
    <row r="85" spans="1:11">
      <c r="A85" s="85" t="s">
        <v>452</v>
      </c>
      <c r="B85" s="85">
        <v>54</v>
      </c>
      <c r="C85" s="85">
        <v>5</v>
      </c>
      <c r="D85" s="85">
        <v>122879901</v>
      </c>
      <c r="E85" s="85" t="s">
        <v>571</v>
      </c>
      <c r="F85" s="85" t="s">
        <v>572</v>
      </c>
      <c r="G85" s="85" t="s">
        <v>951</v>
      </c>
      <c r="H85" s="85" t="s">
        <v>952</v>
      </c>
      <c r="I85" s="85" t="s">
        <v>587</v>
      </c>
      <c r="J85" s="85" t="s">
        <v>953</v>
      </c>
      <c r="K85" s="85" t="s">
        <v>954</v>
      </c>
    </row>
    <row r="86" spans="1:11">
      <c r="A86" s="85" t="s">
        <v>453</v>
      </c>
      <c r="B86" s="85">
        <v>55</v>
      </c>
      <c r="C86" s="85">
        <v>5</v>
      </c>
      <c r="D86" s="85">
        <v>141132286</v>
      </c>
      <c r="E86" s="85" t="s">
        <v>571</v>
      </c>
      <c r="F86" s="85" t="s">
        <v>572</v>
      </c>
      <c r="G86" s="85" t="s">
        <v>955</v>
      </c>
      <c r="H86" s="85" t="s">
        <v>956</v>
      </c>
      <c r="I86" s="85" t="s">
        <v>582</v>
      </c>
      <c r="J86" s="85" t="s">
        <v>957</v>
      </c>
      <c r="K86" s="85" t="s">
        <v>958</v>
      </c>
    </row>
    <row r="87" spans="1:11">
      <c r="A87" s="85" t="s">
        <v>454</v>
      </c>
      <c r="B87" s="85">
        <v>56</v>
      </c>
      <c r="C87" s="85">
        <v>5</v>
      </c>
      <c r="D87" s="85">
        <v>169375958</v>
      </c>
      <c r="E87" s="85" t="s">
        <v>572</v>
      </c>
      <c r="F87" s="85" t="s">
        <v>579</v>
      </c>
      <c r="G87" s="85" t="s">
        <v>959</v>
      </c>
      <c r="H87" s="85" t="s">
        <v>834</v>
      </c>
      <c r="I87" s="85" t="s">
        <v>582</v>
      </c>
      <c r="J87" s="85" t="s">
        <v>960</v>
      </c>
      <c r="K87" s="85" t="s">
        <v>961</v>
      </c>
    </row>
    <row r="88" spans="1:11">
      <c r="A88" s="85" t="s">
        <v>455</v>
      </c>
      <c r="B88" s="85">
        <v>57</v>
      </c>
      <c r="C88" s="85">
        <v>6</v>
      </c>
      <c r="D88" s="85">
        <v>12825874</v>
      </c>
      <c r="E88" s="85" t="s">
        <v>571</v>
      </c>
      <c r="F88" s="85" t="s">
        <v>572</v>
      </c>
      <c r="G88" s="85" t="s">
        <v>962</v>
      </c>
      <c r="H88" s="85" t="s">
        <v>619</v>
      </c>
      <c r="I88" s="85" t="s">
        <v>582</v>
      </c>
      <c r="J88" s="85" t="s">
        <v>963</v>
      </c>
      <c r="K88" s="85" t="s">
        <v>964</v>
      </c>
    </row>
    <row r="89" spans="1:11">
      <c r="A89" s="85" t="s">
        <v>456</v>
      </c>
      <c r="B89" s="85">
        <v>58</v>
      </c>
      <c r="C89" s="85">
        <v>6</v>
      </c>
      <c r="D89" s="85">
        <v>13773149</v>
      </c>
      <c r="E89" s="85" t="s">
        <v>578</v>
      </c>
      <c r="F89" s="85" t="s">
        <v>572</v>
      </c>
      <c r="G89" s="85" t="s">
        <v>965</v>
      </c>
      <c r="H89" s="85" t="s">
        <v>966</v>
      </c>
      <c r="I89" s="85" t="s">
        <v>610</v>
      </c>
      <c r="J89" s="85" t="s">
        <v>967</v>
      </c>
      <c r="K89" s="85" t="s">
        <v>968</v>
      </c>
    </row>
    <row r="90" spans="1:11">
      <c r="A90" s="85" t="s">
        <v>969</v>
      </c>
      <c r="B90" s="85">
        <v>59</v>
      </c>
      <c r="C90" s="85">
        <v>6</v>
      </c>
      <c r="D90" s="85">
        <v>26583129</v>
      </c>
      <c r="E90" s="85" t="s">
        <v>571</v>
      </c>
      <c r="F90" s="85" t="s">
        <v>572</v>
      </c>
      <c r="G90" s="85" t="s">
        <v>970</v>
      </c>
      <c r="H90" s="85" t="s">
        <v>627</v>
      </c>
      <c r="I90" s="85" t="s">
        <v>615</v>
      </c>
      <c r="J90" s="85" t="s">
        <v>971</v>
      </c>
      <c r="K90" s="85" t="s">
        <v>972</v>
      </c>
    </row>
    <row r="91" spans="1:11">
      <c r="A91" s="85" t="s">
        <v>973</v>
      </c>
      <c r="B91" s="85">
        <v>59</v>
      </c>
      <c r="C91" s="85">
        <v>6</v>
      </c>
      <c r="D91" s="85">
        <v>26319588</v>
      </c>
      <c r="E91" s="85" t="s">
        <v>571</v>
      </c>
      <c r="F91" s="85" t="s">
        <v>579</v>
      </c>
      <c r="G91" s="85" t="s">
        <v>974</v>
      </c>
      <c r="H91" s="85" t="s">
        <v>890</v>
      </c>
      <c r="I91" s="85" t="s">
        <v>582</v>
      </c>
      <c r="J91" s="85" t="s">
        <v>975</v>
      </c>
      <c r="K91" s="85" t="s">
        <v>976</v>
      </c>
    </row>
    <row r="92" spans="1:11">
      <c r="A92" s="85" t="s">
        <v>458</v>
      </c>
      <c r="B92" s="85">
        <v>60</v>
      </c>
      <c r="C92" s="85">
        <v>6</v>
      </c>
      <c r="D92" s="85">
        <v>37479972</v>
      </c>
      <c r="E92" s="85" t="s">
        <v>578</v>
      </c>
      <c r="F92" s="85" t="s">
        <v>579</v>
      </c>
      <c r="G92" s="85" t="s">
        <v>618</v>
      </c>
      <c r="H92" s="85" t="s">
        <v>890</v>
      </c>
      <c r="I92" s="85" t="s">
        <v>582</v>
      </c>
      <c r="J92" s="85" t="s">
        <v>977</v>
      </c>
      <c r="K92" s="85" t="s">
        <v>978</v>
      </c>
    </row>
    <row r="93" spans="1:11">
      <c r="A93" s="85" t="s">
        <v>979</v>
      </c>
      <c r="B93" s="85">
        <v>61</v>
      </c>
      <c r="C93" s="85">
        <v>6</v>
      </c>
      <c r="D93" s="85">
        <v>98555272</v>
      </c>
      <c r="E93" s="85" t="s">
        <v>571</v>
      </c>
      <c r="F93" s="85" t="s">
        <v>572</v>
      </c>
      <c r="G93" s="85" t="s">
        <v>980</v>
      </c>
      <c r="H93" s="85" t="s">
        <v>981</v>
      </c>
      <c r="I93" s="85" t="s">
        <v>615</v>
      </c>
      <c r="J93" s="85" t="s">
        <v>982</v>
      </c>
      <c r="K93" s="85" t="s">
        <v>983</v>
      </c>
    </row>
    <row r="94" spans="1:11">
      <c r="A94" s="85" t="s">
        <v>984</v>
      </c>
      <c r="B94" s="85">
        <v>61</v>
      </c>
      <c r="C94" s="85">
        <v>6</v>
      </c>
      <c r="D94" s="85">
        <v>98214814</v>
      </c>
      <c r="E94" s="85" t="s">
        <v>571</v>
      </c>
      <c r="F94" s="85" t="s">
        <v>572</v>
      </c>
      <c r="G94" s="85" t="s">
        <v>985</v>
      </c>
      <c r="H94" s="85" t="s">
        <v>986</v>
      </c>
      <c r="I94" s="85" t="s">
        <v>615</v>
      </c>
      <c r="J94" s="85" t="s">
        <v>987</v>
      </c>
      <c r="K94" s="85" t="s">
        <v>988</v>
      </c>
    </row>
    <row r="95" spans="1:11">
      <c r="A95" s="85" t="s">
        <v>989</v>
      </c>
      <c r="B95" s="85">
        <v>61</v>
      </c>
      <c r="C95" s="85">
        <v>6</v>
      </c>
      <c r="D95" s="85">
        <v>98495694</v>
      </c>
      <c r="E95" s="85" t="s">
        <v>571</v>
      </c>
      <c r="F95" s="85" t="s">
        <v>579</v>
      </c>
      <c r="G95" s="85" t="s">
        <v>990</v>
      </c>
      <c r="H95" s="85" t="s">
        <v>991</v>
      </c>
      <c r="I95" s="85" t="s">
        <v>856</v>
      </c>
      <c r="J95" s="85" t="s">
        <v>992</v>
      </c>
      <c r="K95" s="85" t="s">
        <v>993</v>
      </c>
    </row>
    <row r="96" spans="1:11">
      <c r="A96" s="85" t="s">
        <v>994</v>
      </c>
      <c r="B96" s="85">
        <v>61</v>
      </c>
      <c r="C96" s="85">
        <v>6</v>
      </c>
      <c r="D96" s="85">
        <v>98675915</v>
      </c>
      <c r="E96" s="85" t="s">
        <v>578</v>
      </c>
      <c r="F96" s="85" t="s">
        <v>571</v>
      </c>
      <c r="G96" s="85" t="s">
        <v>995</v>
      </c>
      <c r="H96" s="85" t="s">
        <v>730</v>
      </c>
      <c r="I96" s="85" t="s">
        <v>615</v>
      </c>
      <c r="J96" s="85" t="s">
        <v>996</v>
      </c>
      <c r="K96" s="85" t="s">
        <v>997</v>
      </c>
    </row>
    <row r="97" spans="1:11">
      <c r="A97" s="85" t="s">
        <v>998</v>
      </c>
      <c r="B97" s="85">
        <v>61</v>
      </c>
      <c r="C97" s="85">
        <v>6</v>
      </c>
      <c r="D97" s="85">
        <v>98557732</v>
      </c>
      <c r="E97" s="85" t="s">
        <v>578</v>
      </c>
      <c r="F97" s="85" t="s">
        <v>579</v>
      </c>
      <c r="G97" s="85" t="s">
        <v>999</v>
      </c>
      <c r="H97" s="85" t="s">
        <v>775</v>
      </c>
      <c r="I97" s="85" t="s">
        <v>1000</v>
      </c>
      <c r="J97" s="85" t="s">
        <v>1001</v>
      </c>
      <c r="K97" s="85" t="s">
        <v>1002</v>
      </c>
    </row>
    <row r="98" spans="1:11">
      <c r="A98" s="85" t="s">
        <v>1003</v>
      </c>
      <c r="B98" s="85">
        <v>61</v>
      </c>
      <c r="C98" s="85">
        <v>6</v>
      </c>
      <c r="D98" s="85">
        <v>97947755</v>
      </c>
      <c r="E98" s="85" t="s">
        <v>572</v>
      </c>
      <c r="F98" s="85" t="s">
        <v>579</v>
      </c>
      <c r="G98" s="85" t="s">
        <v>1004</v>
      </c>
      <c r="H98" s="85" t="s">
        <v>650</v>
      </c>
      <c r="I98" s="85" t="s">
        <v>662</v>
      </c>
      <c r="J98" s="85" t="s">
        <v>1005</v>
      </c>
      <c r="K98" s="85" t="s">
        <v>1006</v>
      </c>
    </row>
    <row r="99" spans="1:11">
      <c r="A99" s="85" t="s">
        <v>460</v>
      </c>
      <c r="B99" s="85">
        <v>62</v>
      </c>
      <c r="C99" s="85">
        <v>6</v>
      </c>
      <c r="D99" s="85">
        <v>114218608</v>
      </c>
      <c r="E99" s="85" t="s">
        <v>571</v>
      </c>
      <c r="F99" s="85" t="s">
        <v>572</v>
      </c>
      <c r="G99" s="85" t="s">
        <v>1007</v>
      </c>
      <c r="H99" s="85" t="s">
        <v>1008</v>
      </c>
      <c r="I99" s="85" t="s">
        <v>656</v>
      </c>
      <c r="J99" s="85" t="s">
        <v>1009</v>
      </c>
      <c r="K99" s="85" t="s">
        <v>1010</v>
      </c>
    </row>
    <row r="100" spans="1:11">
      <c r="A100" s="85" t="s">
        <v>461</v>
      </c>
      <c r="B100" s="85">
        <v>63</v>
      </c>
      <c r="C100" s="85">
        <v>6</v>
      </c>
      <c r="D100" s="85">
        <v>119177127</v>
      </c>
      <c r="E100" s="85" t="s">
        <v>571</v>
      </c>
      <c r="F100" s="85" t="s">
        <v>579</v>
      </c>
      <c r="G100" s="85" t="s">
        <v>1011</v>
      </c>
      <c r="H100" s="85" t="s">
        <v>1012</v>
      </c>
      <c r="I100" s="85" t="s">
        <v>575</v>
      </c>
      <c r="J100" s="85" t="s">
        <v>1013</v>
      </c>
      <c r="K100" s="85" t="s">
        <v>1014</v>
      </c>
    </row>
    <row r="101" spans="1:11">
      <c r="A101" s="85" t="s">
        <v>462</v>
      </c>
      <c r="B101" s="85">
        <v>64</v>
      </c>
      <c r="C101" s="85">
        <v>6</v>
      </c>
      <c r="D101" s="85">
        <v>126704795</v>
      </c>
      <c r="E101" s="85" t="s">
        <v>571</v>
      </c>
      <c r="F101" s="85" t="s">
        <v>572</v>
      </c>
      <c r="G101" s="85" t="s">
        <v>1015</v>
      </c>
      <c r="H101" s="85" t="s">
        <v>966</v>
      </c>
      <c r="I101" s="85" t="s">
        <v>615</v>
      </c>
      <c r="J101" s="85" t="s">
        <v>1016</v>
      </c>
      <c r="K101" s="85" t="s">
        <v>1017</v>
      </c>
    </row>
    <row r="102" spans="1:11">
      <c r="A102" s="85" t="s">
        <v>463</v>
      </c>
      <c r="B102" s="85">
        <v>65</v>
      </c>
      <c r="C102" s="85">
        <v>6</v>
      </c>
      <c r="D102" s="85">
        <v>140794354</v>
      </c>
      <c r="E102" s="85" t="s">
        <v>571</v>
      </c>
      <c r="F102" s="85" t="s">
        <v>572</v>
      </c>
      <c r="G102" s="85" t="s">
        <v>1018</v>
      </c>
      <c r="H102" s="85" t="s">
        <v>1019</v>
      </c>
      <c r="I102" s="85" t="s">
        <v>883</v>
      </c>
      <c r="J102" s="85" t="s">
        <v>1020</v>
      </c>
      <c r="K102" s="85" t="s">
        <v>1021</v>
      </c>
    </row>
    <row r="103" spans="1:11">
      <c r="A103" s="85" t="s">
        <v>464</v>
      </c>
      <c r="B103" s="85">
        <v>66</v>
      </c>
      <c r="C103" s="85">
        <v>6</v>
      </c>
      <c r="D103" s="85">
        <v>152235339</v>
      </c>
      <c r="E103" s="85" t="s">
        <v>571</v>
      </c>
      <c r="F103" s="85" t="s">
        <v>572</v>
      </c>
      <c r="G103" s="85" t="s">
        <v>1022</v>
      </c>
      <c r="H103" s="85" t="s">
        <v>986</v>
      </c>
      <c r="I103" s="85" t="s">
        <v>582</v>
      </c>
      <c r="J103" s="85" t="s">
        <v>1023</v>
      </c>
      <c r="K103" s="85" t="s">
        <v>1024</v>
      </c>
    </row>
    <row r="104" spans="1:11">
      <c r="A104" s="85" t="s">
        <v>465</v>
      </c>
      <c r="B104" s="85">
        <v>67</v>
      </c>
      <c r="C104" s="85">
        <v>7</v>
      </c>
      <c r="D104" s="85">
        <v>2194396</v>
      </c>
      <c r="E104" s="85" t="s">
        <v>571</v>
      </c>
      <c r="F104" s="85" t="s">
        <v>572</v>
      </c>
      <c r="G104" s="85" t="s">
        <v>1025</v>
      </c>
      <c r="H104" s="85" t="s">
        <v>898</v>
      </c>
      <c r="I104" s="85" t="s">
        <v>587</v>
      </c>
      <c r="J104" s="85" t="s">
        <v>1026</v>
      </c>
      <c r="K104" s="85" t="s">
        <v>1027</v>
      </c>
    </row>
    <row r="105" spans="1:11">
      <c r="A105" s="85" t="s">
        <v>1028</v>
      </c>
      <c r="B105" s="85">
        <v>68</v>
      </c>
      <c r="C105" s="85">
        <v>7</v>
      </c>
      <c r="D105" s="85">
        <v>8091876</v>
      </c>
      <c r="E105" s="85" t="s">
        <v>578</v>
      </c>
      <c r="F105" s="85" t="s">
        <v>571</v>
      </c>
      <c r="G105" s="85" t="s">
        <v>1029</v>
      </c>
      <c r="H105" s="85" t="s">
        <v>1030</v>
      </c>
      <c r="I105" s="85" t="s">
        <v>615</v>
      </c>
      <c r="J105" s="85" t="s">
        <v>1031</v>
      </c>
      <c r="K105" s="85" t="s">
        <v>1032</v>
      </c>
    </row>
    <row r="106" spans="1:11">
      <c r="A106" s="85" t="s">
        <v>1033</v>
      </c>
      <c r="B106" s="85">
        <v>68</v>
      </c>
      <c r="C106" s="85">
        <v>7</v>
      </c>
      <c r="D106" s="85">
        <v>8001001</v>
      </c>
      <c r="E106" s="85" t="s">
        <v>571</v>
      </c>
      <c r="F106" s="85" t="s">
        <v>572</v>
      </c>
      <c r="G106" s="85" t="s">
        <v>1034</v>
      </c>
      <c r="H106" s="85" t="s">
        <v>1035</v>
      </c>
      <c r="I106" s="85" t="s">
        <v>786</v>
      </c>
      <c r="J106" s="85" t="s">
        <v>1036</v>
      </c>
      <c r="K106" s="85" t="s">
        <v>1037</v>
      </c>
    </row>
    <row r="107" spans="1:11">
      <c r="A107" s="85" t="s">
        <v>467</v>
      </c>
      <c r="B107" s="85">
        <v>69</v>
      </c>
      <c r="C107" s="85">
        <v>7</v>
      </c>
      <c r="D107" s="85">
        <v>45459876</v>
      </c>
      <c r="E107" s="85" t="s">
        <v>578</v>
      </c>
      <c r="F107" s="85" t="s">
        <v>572</v>
      </c>
      <c r="G107" s="85" t="s">
        <v>1038</v>
      </c>
      <c r="H107" s="85" t="s">
        <v>1039</v>
      </c>
      <c r="I107" s="85" t="s">
        <v>1040</v>
      </c>
      <c r="J107" s="85" t="s">
        <v>1041</v>
      </c>
      <c r="K107" s="85" t="s">
        <v>1042</v>
      </c>
    </row>
    <row r="108" spans="1:11">
      <c r="A108" s="85" t="s">
        <v>468</v>
      </c>
      <c r="B108" s="85">
        <v>70</v>
      </c>
      <c r="C108" s="85">
        <v>7</v>
      </c>
      <c r="D108" s="85">
        <v>75654632</v>
      </c>
      <c r="E108" s="85" t="s">
        <v>578</v>
      </c>
      <c r="F108" s="85" t="s">
        <v>571</v>
      </c>
      <c r="G108" s="85" t="s">
        <v>1043</v>
      </c>
      <c r="H108" s="85" t="s">
        <v>1044</v>
      </c>
      <c r="I108" s="85" t="s">
        <v>610</v>
      </c>
      <c r="J108" s="85" t="s">
        <v>1045</v>
      </c>
      <c r="K108" s="85" t="s">
        <v>1046</v>
      </c>
    </row>
    <row r="109" spans="1:11">
      <c r="A109" s="85" t="s">
        <v>469</v>
      </c>
      <c r="B109" s="85">
        <v>71</v>
      </c>
      <c r="C109" s="85">
        <v>7</v>
      </c>
      <c r="D109" s="85">
        <v>86237581</v>
      </c>
      <c r="E109" s="85" t="s">
        <v>571</v>
      </c>
      <c r="F109" s="85" t="s">
        <v>579</v>
      </c>
      <c r="G109" s="85" t="s">
        <v>1047</v>
      </c>
      <c r="H109" s="85" t="s">
        <v>1048</v>
      </c>
      <c r="I109" s="85" t="s">
        <v>582</v>
      </c>
      <c r="J109" s="85" t="s">
        <v>1049</v>
      </c>
      <c r="K109" s="85" t="s">
        <v>1050</v>
      </c>
    </row>
    <row r="110" spans="1:11">
      <c r="A110" s="85" t="s">
        <v>470</v>
      </c>
      <c r="B110" s="85">
        <v>72</v>
      </c>
      <c r="C110" s="85">
        <v>7</v>
      </c>
      <c r="D110" s="85">
        <v>92662327</v>
      </c>
      <c r="E110" s="85" t="s">
        <v>578</v>
      </c>
      <c r="F110" s="85" t="s">
        <v>571</v>
      </c>
      <c r="G110" s="85" t="s">
        <v>1051</v>
      </c>
      <c r="H110" s="85" t="s">
        <v>1052</v>
      </c>
      <c r="I110" s="85" t="s">
        <v>615</v>
      </c>
      <c r="J110" s="85" t="s">
        <v>1053</v>
      </c>
      <c r="K110" s="85" t="s">
        <v>1054</v>
      </c>
    </row>
    <row r="111" spans="1:11">
      <c r="A111" s="85" t="s">
        <v>471</v>
      </c>
      <c r="B111" s="85">
        <v>73</v>
      </c>
      <c r="C111" s="85">
        <v>7</v>
      </c>
      <c r="D111" s="85">
        <v>100077273</v>
      </c>
      <c r="E111" s="85" t="s">
        <v>578</v>
      </c>
      <c r="F111" s="85" t="s">
        <v>579</v>
      </c>
      <c r="G111" s="85" t="s">
        <v>1055</v>
      </c>
      <c r="H111" s="85" t="s">
        <v>886</v>
      </c>
      <c r="I111" s="85" t="s">
        <v>721</v>
      </c>
      <c r="J111" s="85" t="s">
        <v>1056</v>
      </c>
      <c r="K111" s="85" t="s">
        <v>1057</v>
      </c>
    </row>
    <row r="112" spans="1:11">
      <c r="A112" s="85" t="s">
        <v>472</v>
      </c>
      <c r="B112" s="85">
        <v>74</v>
      </c>
      <c r="C112" s="85">
        <v>7</v>
      </c>
      <c r="D112" s="85">
        <v>104548319</v>
      </c>
      <c r="E112" s="85" t="s">
        <v>578</v>
      </c>
      <c r="F112" s="85" t="s">
        <v>571</v>
      </c>
      <c r="G112" s="85" t="s">
        <v>1058</v>
      </c>
      <c r="H112" s="85" t="s">
        <v>1059</v>
      </c>
      <c r="I112" s="85" t="s">
        <v>615</v>
      </c>
      <c r="J112" s="85" t="s">
        <v>1060</v>
      </c>
      <c r="K112" s="85" t="s">
        <v>1061</v>
      </c>
    </row>
    <row r="113" spans="1:11">
      <c r="A113" s="85" t="s">
        <v>473</v>
      </c>
      <c r="B113" s="85">
        <v>75</v>
      </c>
      <c r="C113" s="85">
        <v>7</v>
      </c>
      <c r="D113" s="85">
        <v>126089319</v>
      </c>
      <c r="E113" s="85" t="s">
        <v>571</v>
      </c>
      <c r="F113" s="85" t="s">
        <v>572</v>
      </c>
      <c r="G113" s="85" t="s">
        <v>1062</v>
      </c>
      <c r="H113" s="85" t="s">
        <v>1063</v>
      </c>
      <c r="I113" s="85" t="s">
        <v>739</v>
      </c>
      <c r="J113" s="85" t="s">
        <v>1064</v>
      </c>
      <c r="K113" s="85" t="s">
        <v>1065</v>
      </c>
    </row>
    <row r="114" spans="1:11">
      <c r="A114" s="85" t="s">
        <v>474</v>
      </c>
      <c r="B114" s="85">
        <v>76</v>
      </c>
      <c r="C114" s="85">
        <v>7</v>
      </c>
      <c r="D114" s="85">
        <v>133271768</v>
      </c>
      <c r="E114" s="85" t="s">
        <v>578</v>
      </c>
      <c r="F114" s="85" t="s">
        <v>579</v>
      </c>
      <c r="G114" s="85" t="s">
        <v>1066</v>
      </c>
      <c r="H114" s="85" t="s">
        <v>1067</v>
      </c>
      <c r="I114" s="85" t="s">
        <v>721</v>
      </c>
      <c r="J114" s="85" t="s">
        <v>1068</v>
      </c>
      <c r="K114" s="85" t="s">
        <v>1069</v>
      </c>
    </row>
    <row r="115" spans="1:11">
      <c r="A115" s="85" t="s">
        <v>475</v>
      </c>
      <c r="B115" s="85">
        <v>77</v>
      </c>
      <c r="C115" s="85">
        <v>7</v>
      </c>
      <c r="D115" s="85">
        <v>150770832</v>
      </c>
      <c r="E115" s="85" t="s">
        <v>578</v>
      </c>
      <c r="F115" s="85" t="s">
        <v>579</v>
      </c>
      <c r="G115" s="85" t="s">
        <v>1070</v>
      </c>
      <c r="H115" s="85" t="s">
        <v>631</v>
      </c>
      <c r="I115" s="85" t="s">
        <v>662</v>
      </c>
      <c r="J115" s="85" t="s">
        <v>1071</v>
      </c>
      <c r="K115" s="85" t="s">
        <v>1072</v>
      </c>
    </row>
    <row r="116" spans="1:11">
      <c r="A116" s="85" t="s">
        <v>476</v>
      </c>
      <c r="B116" s="85">
        <v>78</v>
      </c>
      <c r="C116" s="85">
        <v>8</v>
      </c>
      <c r="D116" s="85">
        <v>4828069</v>
      </c>
      <c r="E116" s="85" t="s">
        <v>578</v>
      </c>
      <c r="F116" s="85" t="s">
        <v>579</v>
      </c>
      <c r="G116" s="85" t="s">
        <v>1073</v>
      </c>
      <c r="H116" s="85" t="s">
        <v>1074</v>
      </c>
      <c r="I116" s="85" t="s">
        <v>582</v>
      </c>
      <c r="J116" s="85" t="s">
        <v>1075</v>
      </c>
      <c r="K116" s="85" t="s">
        <v>1076</v>
      </c>
    </row>
    <row r="117" spans="1:11">
      <c r="A117" s="85" t="s">
        <v>477</v>
      </c>
      <c r="B117" s="85">
        <v>79</v>
      </c>
      <c r="C117" s="85">
        <v>8</v>
      </c>
      <c r="D117" s="85">
        <v>13967618</v>
      </c>
      <c r="E117" s="85" t="s">
        <v>578</v>
      </c>
      <c r="F117" s="85" t="s">
        <v>579</v>
      </c>
      <c r="G117" s="85" t="s">
        <v>1077</v>
      </c>
      <c r="H117" s="85" t="s">
        <v>765</v>
      </c>
      <c r="I117" s="85" t="s">
        <v>615</v>
      </c>
      <c r="J117" s="85" t="s">
        <v>1078</v>
      </c>
      <c r="K117" s="85" t="s">
        <v>1079</v>
      </c>
    </row>
    <row r="118" spans="1:11">
      <c r="A118" s="85" t="s">
        <v>478</v>
      </c>
      <c r="B118" s="85">
        <v>80</v>
      </c>
      <c r="C118" s="85">
        <v>8</v>
      </c>
      <c r="D118" s="85">
        <v>30854033</v>
      </c>
      <c r="E118" s="85" t="s">
        <v>578</v>
      </c>
      <c r="F118" s="85" t="s">
        <v>579</v>
      </c>
      <c r="G118" s="85" t="s">
        <v>1080</v>
      </c>
      <c r="H118" s="85" t="s">
        <v>667</v>
      </c>
      <c r="I118" s="85" t="s">
        <v>662</v>
      </c>
      <c r="J118" s="85" t="s">
        <v>1081</v>
      </c>
      <c r="K118" s="85" t="s">
        <v>1082</v>
      </c>
    </row>
    <row r="119" spans="1:11">
      <c r="A119" s="85" t="s">
        <v>479</v>
      </c>
      <c r="B119" s="85">
        <v>81</v>
      </c>
      <c r="C119" s="85">
        <v>8</v>
      </c>
      <c r="D119" s="85">
        <v>56135727</v>
      </c>
      <c r="E119" s="85" t="s">
        <v>578</v>
      </c>
      <c r="F119" s="85" t="s">
        <v>579</v>
      </c>
      <c r="G119" s="85" t="s">
        <v>1083</v>
      </c>
      <c r="H119" s="85" t="s">
        <v>1084</v>
      </c>
      <c r="I119" s="85" t="s">
        <v>582</v>
      </c>
      <c r="J119" s="85" t="s">
        <v>1085</v>
      </c>
      <c r="K119" s="85" t="s">
        <v>1086</v>
      </c>
    </row>
    <row r="120" spans="1:11">
      <c r="A120" s="85" t="s">
        <v>480</v>
      </c>
      <c r="B120" s="85">
        <v>82</v>
      </c>
      <c r="C120" s="85">
        <v>8</v>
      </c>
      <c r="D120" s="85">
        <v>57433941</v>
      </c>
      <c r="E120" s="85" t="s">
        <v>578</v>
      </c>
      <c r="F120" s="85" t="s">
        <v>579</v>
      </c>
      <c r="G120" s="85" t="s">
        <v>1087</v>
      </c>
      <c r="H120" s="85" t="s">
        <v>765</v>
      </c>
      <c r="I120" s="85" t="s">
        <v>615</v>
      </c>
      <c r="J120" s="85" t="s">
        <v>1088</v>
      </c>
      <c r="K120" s="85" t="s">
        <v>1089</v>
      </c>
    </row>
    <row r="121" spans="1:11">
      <c r="A121" s="85" t="s">
        <v>481</v>
      </c>
      <c r="B121" s="85">
        <v>83</v>
      </c>
      <c r="C121" s="85">
        <v>8</v>
      </c>
      <c r="D121" s="85">
        <v>66404202</v>
      </c>
      <c r="E121" s="85" t="s">
        <v>578</v>
      </c>
      <c r="F121" s="85" t="s">
        <v>579</v>
      </c>
      <c r="G121" s="85" t="s">
        <v>1090</v>
      </c>
      <c r="H121" s="85" t="s">
        <v>1084</v>
      </c>
      <c r="I121" s="85" t="s">
        <v>662</v>
      </c>
      <c r="J121" s="85" t="s">
        <v>1091</v>
      </c>
      <c r="K121" s="85" t="s">
        <v>1092</v>
      </c>
    </row>
    <row r="122" spans="1:11">
      <c r="A122" s="85" t="s">
        <v>482</v>
      </c>
      <c r="B122" s="85">
        <v>84</v>
      </c>
      <c r="C122" s="85">
        <v>8</v>
      </c>
      <c r="D122" s="85">
        <v>93026374</v>
      </c>
      <c r="E122" s="85" t="s">
        <v>578</v>
      </c>
      <c r="F122" s="85" t="s">
        <v>579</v>
      </c>
      <c r="G122" s="85" t="s">
        <v>1093</v>
      </c>
      <c r="H122" s="85" t="s">
        <v>749</v>
      </c>
      <c r="I122" s="85" t="s">
        <v>610</v>
      </c>
      <c r="J122" s="85" t="s">
        <v>1094</v>
      </c>
      <c r="K122" s="85" t="s">
        <v>1095</v>
      </c>
    </row>
    <row r="123" spans="1:11">
      <c r="A123" s="85" t="s">
        <v>483</v>
      </c>
      <c r="B123" s="85">
        <v>85</v>
      </c>
      <c r="C123" s="85">
        <v>8</v>
      </c>
      <c r="D123" s="85">
        <v>118856307</v>
      </c>
      <c r="E123" s="85" t="s">
        <v>578</v>
      </c>
      <c r="F123" s="85" t="s">
        <v>579</v>
      </c>
      <c r="G123" s="85" t="s">
        <v>1096</v>
      </c>
      <c r="H123" s="85" t="s">
        <v>749</v>
      </c>
      <c r="I123" s="85" t="s">
        <v>587</v>
      </c>
      <c r="J123" s="85" t="s">
        <v>1097</v>
      </c>
      <c r="K123" s="85" t="s">
        <v>1098</v>
      </c>
    </row>
    <row r="124" spans="1:11">
      <c r="A124" s="85" t="s">
        <v>484</v>
      </c>
      <c r="B124" s="85">
        <v>86</v>
      </c>
      <c r="C124" s="85">
        <v>8</v>
      </c>
      <c r="D124" s="85">
        <v>120094476</v>
      </c>
      <c r="E124" s="85" t="s">
        <v>578</v>
      </c>
      <c r="F124" s="85" t="s">
        <v>572</v>
      </c>
      <c r="G124" s="85" t="s">
        <v>1099</v>
      </c>
      <c r="H124" s="85" t="s">
        <v>898</v>
      </c>
      <c r="I124" s="85" t="s">
        <v>739</v>
      </c>
      <c r="J124" s="85" t="s">
        <v>1100</v>
      </c>
      <c r="K124" s="85" t="s">
        <v>1101</v>
      </c>
    </row>
    <row r="125" spans="1:11">
      <c r="A125" s="85" t="s">
        <v>485</v>
      </c>
      <c r="B125" s="85">
        <v>87</v>
      </c>
      <c r="C125" s="85">
        <v>9</v>
      </c>
      <c r="D125" s="85">
        <v>1790488</v>
      </c>
      <c r="E125" s="85" t="s">
        <v>571</v>
      </c>
      <c r="F125" s="85" t="s">
        <v>579</v>
      </c>
      <c r="G125" s="85" t="s">
        <v>1102</v>
      </c>
      <c r="H125" s="85" t="s">
        <v>929</v>
      </c>
      <c r="I125" s="85" t="s">
        <v>615</v>
      </c>
      <c r="J125" s="85" t="s">
        <v>1103</v>
      </c>
      <c r="K125" s="85" t="s">
        <v>1104</v>
      </c>
    </row>
    <row r="126" spans="1:11">
      <c r="A126" s="85" t="s">
        <v>486</v>
      </c>
      <c r="B126" s="85">
        <v>88</v>
      </c>
      <c r="C126" s="85">
        <v>9</v>
      </c>
      <c r="D126" s="85">
        <v>23346842</v>
      </c>
      <c r="E126" s="85" t="s">
        <v>572</v>
      </c>
      <c r="F126" s="85" t="s">
        <v>579</v>
      </c>
      <c r="G126" s="85" t="s">
        <v>1105</v>
      </c>
      <c r="H126" s="85" t="s">
        <v>1106</v>
      </c>
      <c r="I126" s="85" t="s">
        <v>615</v>
      </c>
      <c r="J126" s="85" t="s">
        <v>1107</v>
      </c>
      <c r="K126" s="85" t="s">
        <v>1108</v>
      </c>
    </row>
    <row r="127" spans="1:11">
      <c r="A127" s="85" t="s">
        <v>487</v>
      </c>
      <c r="B127" s="85">
        <v>89</v>
      </c>
      <c r="C127" s="85">
        <v>9</v>
      </c>
      <c r="D127" s="85">
        <v>82438218</v>
      </c>
      <c r="E127" s="85" t="s">
        <v>571</v>
      </c>
      <c r="F127" s="85" t="s">
        <v>572</v>
      </c>
      <c r="G127" s="85" t="s">
        <v>1109</v>
      </c>
      <c r="H127" s="85" t="s">
        <v>925</v>
      </c>
      <c r="I127" s="85" t="s">
        <v>582</v>
      </c>
      <c r="J127" s="85" t="s">
        <v>1110</v>
      </c>
      <c r="K127" s="85" t="s">
        <v>1111</v>
      </c>
    </row>
    <row r="128" spans="1:11">
      <c r="A128" s="85" t="s">
        <v>488</v>
      </c>
      <c r="B128" s="85">
        <v>90</v>
      </c>
      <c r="C128" s="85">
        <v>9</v>
      </c>
      <c r="D128" s="85">
        <v>96425138</v>
      </c>
      <c r="E128" s="85" t="s">
        <v>571</v>
      </c>
      <c r="F128" s="85" t="s">
        <v>572</v>
      </c>
      <c r="G128" s="85" t="s">
        <v>1112</v>
      </c>
      <c r="H128" s="85" t="s">
        <v>1113</v>
      </c>
      <c r="I128" s="85" t="s">
        <v>582</v>
      </c>
      <c r="J128" s="85" t="s">
        <v>1114</v>
      </c>
      <c r="K128" s="85" t="s">
        <v>1115</v>
      </c>
    </row>
    <row r="129" spans="1:11">
      <c r="A129" s="85" t="s">
        <v>489</v>
      </c>
      <c r="B129" s="85">
        <v>91</v>
      </c>
      <c r="C129" s="85">
        <v>9</v>
      </c>
      <c r="D129" s="85">
        <v>99259744</v>
      </c>
      <c r="E129" s="85" t="s">
        <v>571</v>
      </c>
      <c r="F129" s="85" t="s">
        <v>572</v>
      </c>
      <c r="G129" s="85" t="s">
        <v>1116</v>
      </c>
      <c r="H129" s="85" t="s">
        <v>1117</v>
      </c>
      <c r="I129" s="85" t="s">
        <v>721</v>
      </c>
      <c r="J129" s="85" t="s">
        <v>1118</v>
      </c>
      <c r="K129" s="85" t="s">
        <v>1119</v>
      </c>
    </row>
    <row r="130" spans="1:11">
      <c r="A130" s="85" t="s">
        <v>490</v>
      </c>
      <c r="B130" s="85">
        <v>92</v>
      </c>
      <c r="C130" s="85">
        <v>9</v>
      </c>
      <c r="D130" s="85">
        <v>124614496</v>
      </c>
      <c r="E130" s="85" t="s">
        <v>571</v>
      </c>
      <c r="F130" s="85" t="s">
        <v>572</v>
      </c>
      <c r="G130" s="85" t="s">
        <v>1120</v>
      </c>
      <c r="H130" s="85" t="s">
        <v>952</v>
      </c>
      <c r="I130" s="85" t="s">
        <v>582</v>
      </c>
      <c r="J130" s="85" t="s">
        <v>1121</v>
      </c>
      <c r="K130" s="85" t="s">
        <v>1122</v>
      </c>
    </row>
    <row r="131" spans="1:11">
      <c r="A131" s="85" t="s">
        <v>491</v>
      </c>
      <c r="B131" s="85">
        <v>93</v>
      </c>
      <c r="C131" s="85">
        <v>9</v>
      </c>
      <c r="D131" s="85">
        <v>126426651</v>
      </c>
      <c r="E131" s="85" t="s">
        <v>571</v>
      </c>
      <c r="F131" s="85" t="s">
        <v>572</v>
      </c>
      <c r="G131" s="85" t="s">
        <v>1123</v>
      </c>
      <c r="H131" s="85" t="s">
        <v>1124</v>
      </c>
      <c r="I131" s="85" t="s">
        <v>582</v>
      </c>
      <c r="J131" s="85" t="s">
        <v>1125</v>
      </c>
      <c r="K131" s="85" t="s">
        <v>1126</v>
      </c>
    </row>
    <row r="132" spans="1:11">
      <c r="A132" s="85" t="s">
        <v>492</v>
      </c>
      <c r="B132" s="85">
        <v>94</v>
      </c>
      <c r="C132" s="85">
        <v>10</v>
      </c>
      <c r="D132" s="85">
        <v>63584742</v>
      </c>
      <c r="E132" s="85" t="s">
        <v>578</v>
      </c>
      <c r="F132" s="85" t="s">
        <v>579</v>
      </c>
      <c r="G132" s="85" t="s">
        <v>1127</v>
      </c>
      <c r="H132" s="85" t="s">
        <v>1128</v>
      </c>
      <c r="I132" s="85" t="s">
        <v>615</v>
      </c>
      <c r="J132" s="85" t="s">
        <v>1129</v>
      </c>
      <c r="K132" s="85" t="s">
        <v>1130</v>
      </c>
    </row>
    <row r="133" spans="1:11">
      <c r="A133" s="85" t="s">
        <v>493</v>
      </c>
      <c r="B133" s="85">
        <v>95</v>
      </c>
      <c r="C133" s="85">
        <v>10</v>
      </c>
      <c r="D133" s="85">
        <v>65101207</v>
      </c>
      <c r="E133" s="85" t="s">
        <v>572</v>
      </c>
      <c r="F133" s="85" t="s">
        <v>579</v>
      </c>
      <c r="G133" s="85" t="s">
        <v>1131</v>
      </c>
      <c r="H133" s="85" t="s">
        <v>944</v>
      </c>
      <c r="I133" s="85" t="s">
        <v>615</v>
      </c>
      <c r="J133" s="85" t="s">
        <v>1132</v>
      </c>
      <c r="K133" s="85" t="s">
        <v>1133</v>
      </c>
    </row>
    <row r="134" spans="1:11">
      <c r="A134" s="85" t="s">
        <v>494</v>
      </c>
      <c r="B134" s="85">
        <v>96</v>
      </c>
      <c r="C134" s="85">
        <v>10</v>
      </c>
      <c r="D134" s="85">
        <v>67767951</v>
      </c>
      <c r="E134" s="85" t="s">
        <v>571</v>
      </c>
      <c r="F134" s="85" t="s">
        <v>572</v>
      </c>
      <c r="G134" s="85" t="s">
        <v>1134</v>
      </c>
      <c r="H134" s="85" t="s">
        <v>1135</v>
      </c>
      <c r="I134" s="85" t="s">
        <v>582</v>
      </c>
      <c r="J134" s="85" t="s">
        <v>1136</v>
      </c>
      <c r="K134" s="85" t="s">
        <v>1137</v>
      </c>
    </row>
    <row r="135" spans="1:11">
      <c r="A135" s="85" t="s">
        <v>1138</v>
      </c>
      <c r="B135" s="85">
        <v>97</v>
      </c>
      <c r="C135" s="85">
        <v>10</v>
      </c>
      <c r="D135" s="85">
        <v>103989812</v>
      </c>
      <c r="E135" s="85" t="s">
        <v>572</v>
      </c>
      <c r="F135" s="85" t="s">
        <v>579</v>
      </c>
      <c r="G135" s="85" t="s">
        <v>1139</v>
      </c>
      <c r="H135" s="85" t="s">
        <v>1140</v>
      </c>
      <c r="I135" s="85" t="s">
        <v>615</v>
      </c>
      <c r="J135" s="85" t="s">
        <v>1141</v>
      </c>
      <c r="K135" s="85" t="s">
        <v>1142</v>
      </c>
    </row>
    <row r="136" spans="1:11">
      <c r="A136" s="85" t="s">
        <v>1143</v>
      </c>
      <c r="B136" s="85">
        <v>97</v>
      </c>
      <c r="C136" s="85">
        <v>10</v>
      </c>
      <c r="D136" s="85">
        <v>103541016</v>
      </c>
      <c r="E136" s="85" t="s">
        <v>571</v>
      </c>
      <c r="F136" s="85" t="s">
        <v>579</v>
      </c>
      <c r="G136" s="85" t="s">
        <v>1144</v>
      </c>
      <c r="H136" s="85" t="s">
        <v>886</v>
      </c>
      <c r="I136" s="85" t="s">
        <v>662</v>
      </c>
      <c r="J136" s="85" t="s">
        <v>1145</v>
      </c>
      <c r="K136" s="85" t="s">
        <v>1146</v>
      </c>
    </row>
    <row r="137" spans="1:11">
      <c r="A137" s="85" t="s">
        <v>1147</v>
      </c>
      <c r="B137" s="85">
        <v>97</v>
      </c>
      <c r="C137" s="85">
        <v>10</v>
      </c>
      <c r="D137" s="85">
        <v>103656466</v>
      </c>
      <c r="E137" s="85" t="s">
        <v>578</v>
      </c>
      <c r="F137" s="85" t="s">
        <v>571</v>
      </c>
      <c r="G137" s="85" t="s">
        <v>1148</v>
      </c>
      <c r="H137" s="85" t="s">
        <v>1149</v>
      </c>
      <c r="I137" s="85" t="s">
        <v>1000</v>
      </c>
      <c r="J137" s="85" t="s">
        <v>1150</v>
      </c>
      <c r="K137" s="85" t="s">
        <v>1151</v>
      </c>
    </row>
    <row r="138" spans="1:11">
      <c r="A138" s="85" t="s">
        <v>496</v>
      </c>
      <c r="B138" s="85">
        <v>98</v>
      </c>
      <c r="C138" s="85">
        <v>10</v>
      </c>
      <c r="D138" s="85">
        <v>104924838</v>
      </c>
      <c r="E138" s="85" t="s">
        <v>578</v>
      </c>
      <c r="F138" s="85" t="s">
        <v>579</v>
      </c>
      <c r="G138" s="85" t="s">
        <v>1152</v>
      </c>
      <c r="H138" s="85" t="s">
        <v>734</v>
      </c>
      <c r="I138" s="85" t="s">
        <v>739</v>
      </c>
      <c r="J138" s="85" t="s">
        <v>1153</v>
      </c>
      <c r="K138" s="85" t="s">
        <v>1154</v>
      </c>
    </row>
    <row r="139" spans="1:11">
      <c r="A139" s="85" t="s">
        <v>497</v>
      </c>
      <c r="B139" s="85">
        <v>99</v>
      </c>
      <c r="C139" s="85">
        <v>10</v>
      </c>
      <c r="D139" s="85">
        <v>105428152</v>
      </c>
      <c r="E139" s="85" t="s">
        <v>571</v>
      </c>
      <c r="F139" s="85" t="s">
        <v>572</v>
      </c>
      <c r="G139" s="85" t="s">
        <v>1155</v>
      </c>
      <c r="H139" s="85" t="s">
        <v>753</v>
      </c>
      <c r="I139" s="85" t="s">
        <v>721</v>
      </c>
      <c r="J139" s="85" t="s">
        <v>1156</v>
      </c>
      <c r="K139" s="85" t="s">
        <v>1157</v>
      </c>
    </row>
    <row r="140" spans="1:11">
      <c r="A140" s="85" t="s">
        <v>498</v>
      </c>
      <c r="B140" s="85">
        <v>100</v>
      </c>
      <c r="C140" s="85">
        <v>10</v>
      </c>
      <c r="D140" s="85">
        <v>106202272</v>
      </c>
      <c r="E140" s="85" t="s">
        <v>571</v>
      </c>
      <c r="F140" s="85" t="s">
        <v>572</v>
      </c>
      <c r="G140" s="85" t="s">
        <v>1158</v>
      </c>
      <c r="H140" s="85" t="s">
        <v>744</v>
      </c>
      <c r="I140" s="85" t="s">
        <v>786</v>
      </c>
      <c r="J140" s="85" t="s">
        <v>1159</v>
      </c>
      <c r="K140" s="85" t="s">
        <v>1160</v>
      </c>
    </row>
    <row r="141" spans="1:11">
      <c r="A141" s="85" t="s">
        <v>499</v>
      </c>
      <c r="B141" s="85">
        <v>101</v>
      </c>
      <c r="C141" s="85">
        <v>10</v>
      </c>
      <c r="D141" s="85">
        <v>107415023</v>
      </c>
      <c r="E141" s="85" t="s">
        <v>571</v>
      </c>
      <c r="F141" s="85" t="s">
        <v>579</v>
      </c>
      <c r="G141" s="85" t="s">
        <v>1161</v>
      </c>
      <c r="H141" s="85" t="s">
        <v>1162</v>
      </c>
      <c r="I141" s="85" t="s">
        <v>721</v>
      </c>
      <c r="J141" s="85" t="s">
        <v>1163</v>
      </c>
      <c r="K141" s="85" t="s">
        <v>1164</v>
      </c>
    </row>
    <row r="142" spans="1:11">
      <c r="A142" s="85" t="s">
        <v>500</v>
      </c>
      <c r="B142" s="85">
        <v>102</v>
      </c>
      <c r="C142" s="85">
        <v>10</v>
      </c>
      <c r="D142" s="85">
        <v>133758358</v>
      </c>
      <c r="E142" s="85" t="s">
        <v>578</v>
      </c>
      <c r="F142" s="85" t="s">
        <v>579</v>
      </c>
      <c r="G142" s="85" t="s">
        <v>1165</v>
      </c>
      <c r="H142" s="85" t="s">
        <v>829</v>
      </c>
      <c r="I142" s="85" t="s">
        <v>615</v>
      </c>
      <c r="J142" s="85" t="s">
        <v>1166</v>
      </c>
      <c r="K142" s="85" t="s">
        <v>1167</v>
      </c>
    </row>
    <row r="143" spans="1:11">
      <c r="A143" s="85" t="s">
        <v>501</v>
      </c>
      <c r="B143" s="85">
        <v>103</v>
      </c>
      <c r="C143" s="85">
        <v>11</v>
      </c>
      <c r="D143" s="85">
        <v>12873906</v>
      </c>
      <c r="E143" s="85" t="s">
        <v>571</v>
      </c>
      <c r="F143" s="85" t="s">
        <v>579</v>
      </c>
      <c r="G143" s="85" t="s">
        <v>1168</v>
      </c>
      <c r="H143" s="85" t="s">
        <v>1169</v>
      </c>
      <c r="I143" s="85" t="s">
        <v>582</v>
      </c>
      <c r="J143" s="85" t="s">
        <v>1170</v>
      </c>
      <c r="K143" s="85" t="s">
        <v>1171</v>
      </c>
    </row>
    <row r="144" spans="1:11">
      <c r="A144" s="85" t="s">
        <v>502</v>
      </c>
      <c r="B144" s="85">
        <v>104</v>
      </c>
      <c r="C144" s="85">
        <v>11</v>
      </c>
      <c r="D144" s="85">
        <v>24972495</v>
      </c>
      <c r="E144" s="85" t="s">
        <v>571</v>
      </c>
      <c r="F144" s="85" t="s">
        <v>572</v>
      </c>
      <c r="G144" s="85" t="s">
        <v>1172</v>
      </c>
      <c r="H144" s="85" t="s">
        <v>716</v>
      </c>
      <c r="I144" s="85" t="s">
        <v>615</v>
      </c>
      <c r="J144" s="85" t="s">
        <v>1173</v>
      </c>
      <c r="K144" s="85" t="s">
        <v>1174</v>
      </c>
    </row>
    <row r="145" spans="1:11">
      <c r="A145" s="85" t="s">
        <v>503</v>
      </c>
      <c r="B145" s="85">
        <v>105</v>
      </c>
      <c r="C145" s="85">
        <v>11</v>
      </c>
      <c r="D145" s="85">
        <v>27516785</v>
      </c>
      <c r="E145" s="85" t="s">
        <v>572</v>
      </c>
      <c r="F145" s="85" t="s">
        <v>579</v>
      </c>
      <c r="G145" s="85" t="s">
        <v>1175</v>
      </c>
      <c r="H145" s="85" t="s">
        <v>1176</v>
      </c>
      <c r="I145" s="85" t="s">
        <v>610</v>
      </c>
      <c r="J145" s="85" t="s">
        <v>1177</v>
      </c>
      <c r="K145" s="85" t="s">
        <v>1178</v>
      </c>
    </row>
    <row r="146" spans="1:11">
      <c r="A146" s="85" t="s">
        <v>504</v>
      </c>
      <c r="B146" s="85">
        <v>106</v>
      </c>
      <c r="C146" s="85">
        <v>11</v>
      </c>
      <c r="D146" s="85">
        <v>46154590</v>
      </c>
      <c r="E146" s="85" t="s">
        <v>578</v>
      </c>
      <c r="F146" s="85" t="s">
        <v>579</v>
      </c>
      <c r="G146" s="85" t="s">
        <v>1179</v>
      </c>
      <c r="H146" s="85" t="s">
        <v>1180</v>
      </c>
      <c r="I146" s="85" t="s">
        <v>739</v>
      </c>
      <c r="J146" s="85" t="s">
        <v>1181</v>
      </c>
      <c r="K146" s="85" t="s">
        <v>1182</v>
      </c>
    </row>
    <row r="147" spans="1:11">
      <c r="A147" s="85" t="s">
        <v>505</v>
      </c>
      <c r="B147" s="85">
        <v>107</v>
      </c>
      <c r="C147" s="85">
        <v>11</v>
      </c>
      <c r="D147" s="85">
        <v>76480255</v>
      </c>
      <c r="E147" s="85" t="s">
        <v>571</v>
      </c>
      <c r="F147" s="85" t="s">
        <v>572</v>
      </c>
      <c r="G147" s="85" t="s">
        <v>1183</v>
      </c>
      <c r="H147" s="85" t="s">
        <v>847</v>
      </c>
      <c r="I147" s="85" t="s">
        <v>587</v>
      </c>
      <c r="J147" s="85" t="s">
        <v>1184</v>
      </c>
      <c r="K147" s="85" t="s">
        <v>1185</v>
      </c>
    </row>
    <row r="148" spans="1:11">
      <c r="A148" s="85" t="s">
        <v>1186</v>
      </c>
      <c r="B148" s="85">
        <v>108</v>
      </c>
      <c r="C148" s="85">
        <v>11</v>
      </c>
      <c r="D148" s="85">
        <v>80317350</v>
      </c>
      <c r="E148" s="85" t="s">
        <v>571</v>
      </c>
      <c r="F148" s="85" t="s">
        <v>572</v>
      </c>
      <c r="G148" s="85" t="s">
        <v>1187</v>
      </c>
      <c r="H148" s="85" t="s">
        <v>757</v>
      </c>
      <c r="I148" s="85" t="s">
        <v>582</v>
      </c>
      <c r="J148" s="85" t="s">
        <v>1188</v>
      </c>
      <c r="K148" s="85" t="s">
        <v>1189</v>
      </c>
    </row>
    <row r="149" spans="1:11">
      <c r="A149" s="85" t="s">
        <v>1190</v>
      </c>
      <c r="B149" s="85">
        <v>108</v>
      </c>
      <c r="C149" s="85">
        <v>11</v>
      </c>
      <c r="D149" s="85">
        <v>80492701</v>
      </c>
      <c r="E149" s="85" t="s">
        <v>578</v>
      </c>
      <c r="F149" s="85" t="s">
        <v>579</v>
      </c>
      <c r="G149" s="85" t="s">
        <v>1191</v>
      </c>
      <c r="H149" s="85" t="s">
        <v>1192</v>
      </c>
      <c r="I149" s="85" t="s">
        <v>582</v>
      </c>
      <c r="J149" s="85" t="s">
        <v>1193</v>
      </c>
      <c r="K149" s="85" t="s">
        <v>1194</v>
      </c>
    </row>
    <row r="150" spans="1:11">
      <c r="A150" s="85" t="s">
        <v>507</v>
      </c>
      <c r="B150" s="85">
        <v>109</v>
      </c>
      <c r="C150" s="85">
        <v>11</v>
      </c>
      <c r="D150" s="85">
        <v>90485297</v>
      </c>
      <c r="E150" s="85" t="s">
        <v>578</v>
      </c>
      <c r="F150" s="85" t="s">
        <v>572</v>
      </c>
      <c r="G150" s="85" t="s">
        <v>1195</v>
      </c>
      <c r="H150" s="85" t="s">
        <v>672</v>
      </c>
      <c r="I150" s="85" t="s">
        <v>615</v>
      </c>
      <c r="J150" s="85" t="s">
        <v>1196</v>
      </c>
      <c r="K150" s="85" t="s">
        <v>1197</v>
      </c>
    </row>
    <row r="151" spans="1:11">
      <c r="A151" s="85" t="s">
        <v>508</v>
      </c>
      <c r="B151" s="85">
        <v>110</v>
      </c>
      <c r="C151" s="85">
        <v>11</v>
      </c>
      <c r="D151" s="85">
        <v>95838005</v>
      </c>
      <c r="E151" s="85" t="s">
        <v>578</v>
      </c>
      <c r="F151" s="85" t="s">
        <v>579</v>
      </c>
      <c r="G151" s="85" t="s">
        <v>1198</v>
      </c>
      <c r="H151" s="85" t="s">
        <v>1199</v>
      </c>
      <c r="I151" s="85" t="s">
        <v>582</v>
      </c>
      <c r="J151" s="85" t="s">
        <v>1200</v>
      </c>
      <c r="K151" s="85" t="s">
        <v>1201</v>
      </c>
    </row>
    <row r="152" spans="1:11">
      <c r="A152" s="85" t="s">
        <v>509</v>
      </c>
      <c r="B152" s="85">
        <v>111</v>
      </c>
      <c r="C152" s="85">
        <v>12</v>
      </c>
      <c r="D152" s="85">
        <v>13416267</v>
      </c>
      <c r="E152" s="85" t="s">
        <v>571</v>
      </c>
      <c r="F152" s="85" t="s">
        <v>572</v>
      </c>
      <c r="G152" s="85" t="s">
        <v>1202</v>
      </c>
      <c r="H152" s="85" t="s">
        <v>1012</v>
      </c>
      <c r="I152" s="85" t="s">
        <v>598</v>
      </c>
      <c r="J152" s="85" t="s">
        <v>1203</v>
      </c>
      <c r="K152" s="85" t="s">
        <v>1204</v>
      </c>
    </row>
    <row r="153" spans="1:11">
      <c r="A153" s="85" t="s">
        <v>510</v>
      </c>
      <c r="B153" s="85">
        <v>112</v>
      </c>
      <c r="C153" s="85">
        <v>12</v>
      </c>
      <c r="D153" s="85">
        <v>48518080</v>
      </c>
      <c r="E153" s="85" t="s">
        <v>571</v>
      </c>
      <c r="F153" s="85" t="s">
        <v>572</v>
      </c>
      <c r="G153" s="85" t="s">
        <v>1205</v>
      </c>
      <c r="H153" s="85" t="s">
        <v>765</v>
      </c>
      <c r="I153" s="85" t="s">
        <v>582</v>
      </c>
      <c r="J153" s="85" t="s">
        <v>1206</v>
      </c>
      <c r="K153" s="85" t="s">
        <v>1207</v>
      </c>
    </row>
    <row r="154" spans="1:11">
      <c r="A154" s="85" t="s">
        <v>511</v>
      </c>
      <c r="B154" s="85">
        <v>113</v>
      </c>
      <c r="C154" s="85">
        <v>12</v>
      </c>
      <c r="D154" s="85">
        <v>49467076</v>
      </c>
      <c r="E154" s="85" t="s">
        <v>578</v>
      </c>
      <c r="F154" s="85" t="s">
        <v>572</v>
      </c>
      <c r="G154" s="85" t="s">
        <v>1208</v>
      </c>
      <c r="H154" s="85" t="s">
        <v>1084</v>
      </c>
      <c r="I154" s="85" t="s">
        <v>615</v>
      </c>
      <c r="J154" s="85" t="s">
        <v>1209</v>
      </c>
      <c r="K154" s="85" t="s">
        <v>1210</v>
      </c>
    </row>
    <row r="155" spans="1:11">
      <c r="A155" s="85" t="s">
        <v>512</v>
      </c>
      <c r="B155" s="85">
        <v>114</v>
      </c>
      <c r="C155" s="85">
        <v>12</v>
      </c>
      <c r="D155" s="85">
        <v>56401085</v>
      </c>
      <c r="E155" s="85" t="s">
        <v>578</v>
      </c>
      <c r="F155" s="85" t="s">
        <v>579</v>
      </c>
      <c r="G155" s="85" t="s">
        <v>1211</v>
      </c>
      <c r="H155" s="85" t="s">
        <v>1176</v>
      </c>
      <c r="I155" s="85" t="s">
        <v>615</v>
      </c>
      <c r="J155" s="85" t="s">
        <v>1212</v>
      </c>
      <c r="K155" s="85" t="s">
        <v>1213</v>
      </c>
    </row>
    <row r="156" spans="1:11">
      <c r="A156" s="85" t="s">
        <v>513</v>
      </c>
      <c r="B156" s="85">
        <v>115</v>
      </c>
      <c r="C156" s="85">
        <v>12</v>
      </c>
      <c r="D156" s="85">
        <v>58299037</v>
      </c>
      <c r="E156" s="85" t="s">
        <v>578</v>
      </c>
      <c r="F156" s="85" t="s">
        <v>579</v>
      </c>
      <c r="G156" s="85" t="s">
        <v>1214</v>
      </c>
      <c r="H156" s="85" t="s">
        <v>697</v>
      </c>
      <c r="I156" s="85" t="s">
        <v>615</v>
      </c>
      <c r="J156" s="85" t="s">
        <v>1215</v>
      </c>
      <c r="K156" s="85" t="s">
        <v>1216</v>
      </c>
    </row>
    <row r="157" spans="1:11">
      <c r="A157" s="85" t="s">
        <v>514</v>
      </c>
      <c r="B157" s="85">
        <v>116</v>
      </c>
      <c r="C157" s="85">
        <v>12</v>
      </c>
      <c r="D157" s="85">
        <v>83873130</v>
      </c>
      <c r="E157" s="85" t="s">
        <v>571</v>
      </c>
      <c r="F157" s="85" t="s">
        <v>572</v>
      </c>
      <c r="G157" s="85" t="s">
        <v>1217</v>
      </c>
      <c r="H157" s="85" t="s">
        <v>890</v>
      </c>
      <c r="I157" s="85" t="s">
        <v>615</v>
      </c>
      <c r="J157" s="85" t="s">
        <v>1218</v>
      </c>
      <c r="K157" s="85" t="s">
        <v>1219</v>
      </c>
    </row>
    <row r="158" spans="1:11">
      <c r="A158" s="85" t="s">
        <v>515</v>
      </c>
      <c r="B158" s="85">
        <v>117</v>
      </c>
      <c r="C158" s="85">
        <v>12</v>
      </c>
      <c r="D158" s="85">
        <v>89775029</v>
      </c>
      <c r="E158" s="85" t="s">
        <v>571</v>
      </c>
      <c r="F158" s="85" t="s">
        <v>579</v>
      </c>
      <c r="G158" s="85" t="s">
        <v>1220</v>
      </c>
      <c r="H158" s="85" t="s">
        <v>1074</v>
      </c>
      <c r="I158" s="85" t="s">
        <v>615</v>
      </c>
      <c r="J158" s="85" t="s">
        <v>1221</v>
      </c>
      <c r="K158" s="85" t="s">
        <v>1222</v>
      </c>
    </row>
    <row r="159" spans="1:11">
      <c r="A159" s="85" t="s">
        <v>516</v>
      </c>
      <c r="B159" s="85">
        <v>118</v>
      </c>
      <c r="C159" s="85">
        <v>12</v>
      </c>
      <c r="D159" s="85">
        <v>123758235</v>
      </c>
      <c r="E159" s="85" t="s">
        <v>572</v>
      </c>
      <c r="F159" s="85" t="s">
        <v>579</v>
      </c>
      <c r="G159" s="85" t="s">
        <v>1223</v>
      </c>
      <c r="H159" s="85" t="s">
        <v>1224</v>
      </c>
      <c r="I159" s="85" t="s">
        <v>587</v>
      </c>
      <c r="J159" s="85" t="s">
        <v>1225</v>
      </c>
      <c r="K159" s="85" t="s">
        <v>1226</v>
      </c>
    </row>
    <row r="160" spans="1:11">
      <c r="A160" s="85" t="s">
        <v>517</v>
      </c>
      <c r="B160" s="85">
        <v>119</v>
      </c>
      <c r="C160" s="85">
        <v>12</v>
      </c>
      <c r="D160" s="85">
        <v>130755341</v>
      </c>
      <c r="E160" s="85" t="s">
        <v>571</v>
      </c>
      <c r="F160" s="85" t="s">
        <v>572</v>
      </c>
      <c r="G160" s="85" t="s">
        <v>1227</v>
      </c>
      <c r="H160" s="85" t="s">
        <v>1228</v>
      </c>
      <c r="I160" s="85" t="s">
        <v>615</v>
      </c>
      <c r="J160" s="85" t="s">
        <v>1229</v>
      </c>
      <c r="K160" s="85" t="s">
        <v>1230</v>
      </c>
    </row>
    <row r="161" spans="1:11">
      <c r="A161" s="85" t="s">
        <v>518</v>
      </c>
      <c r="B161" s="85">
        <v>120</v>
      </c>
      <c r="C161" s="85">
        <v>13</v>
      </c>
      <c r="D161" s="85">
        <v>58313302</v>
      </c>
      <c r="E161" s="85" t="s">
        <v>578</v>
      </c>
      <c r="F161" s="85" t="s">
        <v>579</v>
      </c>
      <c r="G161" s="85" t="s">
        <v>1231</v>
      </c>
      <c r="H161" s="85" t="s">
        <v>1232</v>
      </c>
      <c r="I161" s="85" t="s">
        <v>662</v>
      </c>
      <c r="J161" s="85" t="s">
        <v>1233</v>
      </c>
      <c r="K161" s="85" t="s">
        <v>1234</v>
      </c>
    </row>
    <row r="162" spans="1:11">
      <c r="A162" s="85" t="s">
        <v>519</v>
      </c>
      <c r="B162" s="85">
        <v>121</v>
      </c>
      <c r="C162" s="85">
        <v>13</v>
      </c>
      <c r="D162" s="85">
        <v>74737422</v>
      </c>
      <c r="E162" s="85" t="s">
        <v>571</v>
      </c>
      <c r="F162" s="85" t="s">
        <v>572</v>
      </c>
      <c r="G162" s="85" t="s">
        <v>1235</v>
      </c>
      <c r="H162" s="85" t="s">
        <v>761</v>
      </c>
      <c r="I162" s="85" t="s">
        <v>598</v>
      </c>
      <c r="J162" s="85" t="s">
        <v>1236</v>
      </c>
      <c r="K162" s="85" t="s">
        <v>1237</v>
      </c>
    </row>
    <row r="163" spans="1:11">
      <c r="A163" s="85" t="s">
        <v>520</v>
      </c>
      <c r="B163" s="85">
        <v>122</v>
      </c>
      <c r="C163" s="85">
        <v>13</v>
      </c>
      <c r="D163" s="85">
        <v>99100046</v>
      </c>
      <c r="E163" s="85" t="s">
        <v>571</v>
      </c>
      <c r="F163" s="85" t="s">
        <v>572</v>
      </c>
      <c r="G163" s="85" t="s">
        <v>1238</v>
      </c>
      <c r="H163" s="85" t="s">
        <v>609</v>
      </c>
      <c r="I163" s="85" t="s">
        <v>615</v>
      </c>
      <c r="J163" s="85" t="s">
        <v>1239</v>
      </c>
      <c r="K163" s="85" t="s">
        <v>1240</v>
      </c>
    </row>
    <row r="164" spans="1:11">
      <c r="A164" s="85" t="s">
        <v>521</v>
      </c>
      <c r="B164" s="85">
        <v>123</v>
      </c>
      <c r="C164" s="85">
        <v>13</v>
      </c>
      <c r="D164" s="85">
        <v>100671869</v>
      </c>
      <c r="E164" s="85" t="s">
        <v>571</v>
      </c>
      <c r="F164" s="85" t="s">
        <v>572</v>
      </c>
      <c r="G164" s="85" t="s">
        <v>1241</v>
      </c>
      <c r="H164" s="85" t="s">
        <v>925</v>
      </c>
      <c r="I164" s="85" t="s">
        <v>582</v>
      </c>
      <c r="J164" s="85" t="s">
        <v>1242</v>
      </c>
      <c r="K164" s="85" t="s">
        <v>1243</v>
      </c>
    </row>
    <row r="165" spans="1:11">
      <c r="A165" s="85" t="s">
        <v>522</v>
      </c>
      <c r="B165" s="85">
        <v>124</v>
      </c>
      <c r="C165" s="85">
        <v>14</v>
      </c>
      <c r="D165" s="85">
        <v>23440049</v>
      </c>
      <c r="E165" s="85" t="s">
        <v>578</v>
      </c>
      <c r="F165" s="85" t="s">
        <v>579</v>
      </c>
      <c r="G165" s="85" t="s">
        <v>1244</v>
      </c>
      <c r="H165" s="85" t="s">
        <v>1192</v>
      </c>
      <c r="I165" s="85" t="s">
        <v>615</v>
      </c>
      <c r="J165" s="85" t="s">
        <v>1245</v>
      </c>
      <c r="K165" s="85" t="s">
        <v>1246</v>
      </c>
    </row>
    <row r="166" spans="1:11">
      <c r="A166" s="85" t="s">
        <v>523</v>
      </c>
      <c r="B166" s="85">
        <v>125</v>
      </c>
      <c r="C166" s="85">
        <v>14</v>
      </c>
      <c r="D166" s="85">
        <v>29587809</v>
      </c>
      <c r="E166" s="85" t="s">
        <v>571</v>
      </c>
      <c r="F166" s="85" t="s">
        <v>572</v>
      </c>
      <c r="G166" s="85" t="s">
        <v>1247</v>
      </c>
      <c r="H166" s="85" t="s">
        <v>1248</v>
      </c>
      <c r="I166" s="85" t="s">
        <v>786</v>
      </c>
      <c r="J166" s="85" t="s">
        <v>1249</v>
      </c>
      <c r="K166" s="85" t="s">
        <v>1250</v>
      </c>
    </row>
    <row r="167" spans="1:11">
      <c r="A167" s="85" t="s">
        <v>524</v>
      </c>
      <c r="B167" s="85">
        <v>126</v>
      </c>
      <c r="C167" s="85">
        <v>14</v>
      </c>
      <c r="D167" s="85">
        <v>33298330</v>
      </c>
      <c r="E167" s="85" t="s">
        <v>571</v>
      </c>
      <c r="F167" s="85" t="s">
        <v>579</v>
      </c>
      <c r="G167" s="85" t="s">
        <v>1251</v>
      </c>
      <c r="H167" s="85" t="s">
        <v>1252</v>
      </c>
      <c r="I167" s="85" t="s">
        <v>615</v>
      </c>
      <c r="J167" s="85" t="s">
        <v>1253</v>
      </c>
      <c r="K167" s="85" t="s">
        <v>1254</v>
      </c>
    </row>
    <row r="168" spans="1:11">
      <c r="A168" s="85" t="s">
        <v>525</v>
      </c>
      <c r="B168" s="85">
        <v>127</v>
      </c>
      <c r="C168" s="85">
        <v>14</v>
      </c>
      <c r="D168" s="85">
        <v>60937851</v>
      </c>
      <c r="E168" s="85" t="s">
        <v>571</v>
      </c>
      <c r="F168" s="85" t="s">
        <v>572</v>
      </c>
      <c r="G168" s="85" t="s">
        <v>1255</v>
      </c>
      <c r="H168" s="85" t="s">
        <v>1256</v>
      </c>
      <c r="I168" s="85" t="s">
        <v>662</v>
      </c>
      <c r="J168" s="85" t="s">
        <v>1257</v>
      </c>
      <c r="K168" s="85" t="s">
        <v>1258</v>
      </c>
    </row>
    <row r="169" spans="1:11">
      <c r="A169" s="85" t="s">
        <v>526</v>
      </c>
      <c r="B169" s="85">
        <v>128</v>
      </c>
      <c r="C169" s="85">
        <v>14</v>
      </c>
      <c r="D169" s="85">
        <v>73683194</v>
      </c>
      <c r="E169" s="85" t="s">
        <v>571</v>
      </c>
      <c r="F169" s="85" t="s">
        <v>572</v>
      </c>
      <c r="G169" s="85" t="s">
        <v>1259</v>
      </c>
      <c r="H169" s="85" t="s">
        <v>1044</v>
      </c>
      <c r="I169" s="85" t="s">
        <v>662</v>
      </c>
      <c r="J169" s="85" t="s">
        <v>1260</v>
      </c>
      <c r="K169" s="85" t="s">
        <v>1261</v>
      </c>
    </row>
    <row r="170" spans="1:11">
      <c r="A170" s="85" t="s">
        <v>527</v>
      </c>
      <c r="B170" s="85">
        <v>129</v>
      </c>
      <c r="C170" s="85">
        <v>15</v>
      </c>
      <c r="D170" s="85">
        <v>78046098</v>
      </c>
      <c r="E170" s="85" t="s">
        <v>571</v>
      </c>
      <c r="F170" s="85" t="s">
        <v>572</v>
      </c>
      <c r="G170" s="85" t="s">
        <v>1262</v>
      </c>
      <c r="H170" s="85" t="s">
        <v>1263</v>
      </c>
      <c r="I170" s="85" t="s">
        <v>604</v>
      </c>
      <c r="J170" s="85" t="s">
        <v>1264</v>
      </c>
      <c r="K170" s="85" t="s">
        <v>1265</v>
      </c>
    </row>
    <row r="171" spans="1:11">
      <c r="A171" s="85" t="s">
        <v>528</v>
      </c>
      <c r="B171" s="85">
        <v>130</v>
      </c>
      <c r="C171" s="85">
        <v>16</v>
      </c>
      <c r="D171" s="85">
        <v>28556147</v>
      </c>
      <c r="E171" s="85" t="s">
        <v>571</v>
      </c>
      <c r="F171" s="85" t="s">
        <v>572</v>
      </c>
      <c r="G171" s="85" t="s">
        <v>1266</v>
      </c>
      <c r="H171" s="85" t="s">
        <v>874</v>
      </c>
      <c r="I171" s="85" t="s">
        <v>615</v>
      </c>
      <c r="J171" s="85" t="s">
        <v>1267</v>
      </c>
      <c r="K171" s="85" t="s">
        <v>1268</v>
      </c>
    </row>
    <row r="172" spans="1:11">
      <c r="A172" s="85" t="s">
        <v>529</v>
      </c>
      <c r="B172" s="85">
        <v>131</v>
      </c>
      <c r="C172" s="85">
        <v>16</v>
      </c>
      <c r="D172" s="85">
        <v>30585535</v>
      </c>
      <c r="E172" s="85" t="s">
        <v>571</v>
      </c>
      <c r="F172" s="85" t="s">
        <v>572</v>
      </c>
      <c r="G172" s="85" t="s">
        <v>1102</v>
      </c>
      <c r="H172" s="85" t="s">
        <v>581</v>
      </c>
      <c r="I172" s="85" t="s">
        <v>582</v>
      </c>
      <c r="J172" s="85" t="s">
        <v>1269</v>
      </c>
      <c r="K172" s="85" t="s">
        <v>1270</v>
      </c>
    </row>
    <row r="173" spans="1:11">
      <c r="A173" s="85" t="s">
        <v>530</v>
      </c>
      <c r="B173" s="85">
        <v>132</v>
      </c>
      <c r="C173" s="85">
        <v>16</v>
      </c>
      <c r="D173" s="85">
        <v>49796980</v>
      </c>
      <c r="E173" s="85" t="s">
        <v>571</v>
      </c>
      <c r="F173" s="85" t="s">
        <v>572</v>
      </c>
      <c r="G173" s="85" t="s">
        <v>1271</v>
      </c>
      <c r="H173" s="85" t="s">
        <v>834</v>
      </c>
      <c r="I173" s="85" t="s">
        <v>615</v>
      </c>
      <c r="J173" s="85" t="s">
        <v>1272</v>
      </c>
      <c r="K173" s="85" t="s">
        <v>1273</v>
      </c>
    </row>
    <row r="174" spans="1:11">
      <c r="A174" s="85" t="s">
        <v>531</v>
      </c>
      <c r="B174" s="85">
        <v>133</v>
      </c>
      <c r="C174" s="85">
        <v>16</v>
      </c>
      <c r="D174" s="85">
        <v>53476042</v>
      </c>
      <c r="E174" s="85" t="s">
        <v>571</v>
      </c>
      <c r="F174" s="85" t="s">
        <v>572</v>
      </c>
      <c r="G174" s="85" t="s">
        <v>1274</v>
      </c>
      <c r="H174" s="85" t="s">
        <v>1275</v>
      </c>
      <c r="I174" s="85" t="s">
        <v>662</v>
      </c>
      <c r="J174" s="85" t="s">
        <v>1276</v>
      </c>
      <c r="K174" s="85" t="s">
        <v>1277</v>
      </c>
    </row>
    <row r="175" spans="1:11">
      <c r="A175" s="85" t="s">
        <v>532</v>
      </c>
      <c r="B175" s="85">
        <v>134</v>
      </c>
      <c r="C175" s="85">
        <v>16</v>
      </c>
      <c r="D175" s="85">
        <v>72022965</v>
      </c>
      <c r="E175" s="85" t="s">
        <v>572</v>
      </c>
      <c r="F175" s="85" t="s">
        <v>579</v>
      </c>
      <c r="G175" s="85" t="s">
        <v>1278</v>
      </c>
      <c r="H175" s="85" t="s">
        <v>870</v>
      </c>
      <c r="I175" s="85" t="s">
        <v>615</v>
      </c>
      <c r="J175" s="85" t="s">
        <v>1279</v>
      </c>
      <c r="K175" s="85" t="s">
        <v>1280</v>
      </c>
    </row>
    <row r="176" spans="1:11">
      <c r="A176" s="85" t="s">
        <v>533</v>
      </c>
      <c r="B176" s="85">
        <v>135</v>
      </c>
      <c r="C176" s="85">
        <v>16</v>
      </c>
      <c r="D176" s="85">
        <v>76472122</v>
      </c>
      <c r="E176" s="85" t="s">
        <v>578</v>
      </c>
      <c r="F176" s="85" t="s">
        <v>571</v>
      </c>
      <c r="G176" s="85" t="s">
        <v>1281</v>
      </c>
      <c r="H176" s="85" t="s">
        <v>1282</v>
      </c>
      <c r="I176" s="85" t="s">
        <v>615</v>
      </c>
      <c r="J176" s="85" t="s">
        <v>1283</v>
      </c>
      <c r="K176" s="85" t="s">
        <v>1284</v>
      </c>
    </row>
    <row r="177" spans="1:11">
      <c r="A177" s="85" t="s">
        <v>534</v>
      </c>
      <c r="B177" s="85">
        <v>136</v>
      </c>
      <c r="C177" s="85">
        <v>16</v>
      </c>
      <c r="D177" s="85">
        <v>90093075</v>
      </c>
      <c r="E177" s="85" t="s">
        <v>578</v>
      </c>
      <c r="F177" s="85" t="s">
        <v>579</v>
      </c>
      <c r="G177" s="85" t="s">
        <v>1285</v>
      </c>
      <c r="H177" s="85" t="s">
        <v>1286</v>
      </c>
      <c r="I177" s="85" t="s">
        <v>1287</v>
      </c>
      <c r="J177" s="85" t="s">
        <v>1288</v>
      </c>
      <c r="K177" s="85" t="s">
        <v>1289</v>
      </c>
    </row>
    <row r="178" spans="1:11">
      <c r="A178" s="85" t="s">
        <v>535</v>
      </c>
      <c r="B178" s="85">
        <v>137</v>
      </c>
      <c r="C178" s="85">
        <v>17</v>
      </c>
      <c r="D178" s="85">
        <v>38301901</v>
      </c>
      <c r="E178" s="85" t="s">
        <v>578</v>
      </c>
      <c r="F178" s="85" t="s">
        <v>579</v>
      </c>
      <c r="G178" s="85" t="s">
        <v>1290</v>
      </c>
      <c r="H178" s="85" t="s">
        <v>1291</v>
      </c>
      <c r="I178" s="85" t="s">
        <v>1292</v>
      </c>
      <c r="J178" s="85" t="s">
        <v>1293</v>
      </c>
      <c r="K178" s="85" t="s">
        <v>1294</v>
      </c>
    </row>
    <row r="179" spans="1:11">
      <c r="A179" s="85" t="s">
        <v>1295</v>
      </c>
      <c r="B179" s="85">
        <v>138</v>
      </c>
      <c r="C179" s="85">
        <v>17</v>
      </c>
      <c r="D179" s="85">
        <v>44196447</v>
      </c>
      <c r="E179" s="85" t="s">
        <v>578</v>
      </c>
      <c r="F179" s="85" t="s">
        <v>571</v>
      </c>
      <c r="G179" s="85" t="s">
        <v>1296</v>
      </c>
      <c r="H179" s="85" t="s">
        <v>1297</v>
      </c>
      <c r="I179" s="85" t="s">
        <v>587</v>
      </c>
      <c r="J179" s="85" t="s">
        <v>1298</v>
      </c>
      <c r="K179" s="85" t="s">
        <v>1299</v>
      </c>
    </row>
    <row r="180" spans="1:11">
      <c r="A180" s="85" t="s">
        <v>1300</v>
      </c>
      <c r="B180" s="85">
        <v>138</v>
      </c>
      <c r="C180" s="85">
        <v>17</v>
      </c>
      <c r="D180" s="85">
        <v>43798360</v>
      </c>
      <c r="E180" s="85" t="s">
        <v>578</v>
      </c>
      <c r="F180" s="85" t="s">
        <v>579</v>
      </c>
      <c r="G180" s="85" t="s">
        <v>1301</v>
      </c>
      <c r="H180" s="85" t="s">
        <v>981</v>
      </c>
      <c r="I180" s="85" t="s">
        <v>575</v>
      </c>
      <c r="J180" s="85" t="s">
        <v>1302</v>
      </c>
      <c r="K180" s="85" t="s">
        <v>1303</v>
      </c>
    </row>
    <row r="181" spans="1:11">
      <c r="A181" s="85" t="s">
        <v>1304</v>
      </c>
      <c r="B181" s="85">
        <v>138</v>
      </c>
      <c r="C181" s="85">
        <v>17</v>
      </c>
      <c r="D181" s="85">
        <v>43395178</v>
      </c>
      <c r="E181" s="85" t="s">
        <v>578</v>
      </c>
      <c r="F181" s="85" t="s">
        <v>579</v>
      </c>
      <c r="G181" s="85" t="s">
        <v>1305</v>
      </c>
      <c r="H181" s="85" t="s">
        <v>757</v>
      </c>
      <c r="I181" s="85" t="s">
        <v>662</v>
      </c>
      <c r="J181" s="85" t="s">
        <v>1306</v>
      </c>
      <c r="K181" s="85" t="s">
        <v>1307</v>
      </c>
    </row>
    <row r="182" spans="1:11">
      <c r="A182" s="85" t="s">
        <v>537</v>
      </c>
      <c r="B182" s="85">
        <v>139</v>
      </c>
      <c r="C182" s="85">
        <v>17</v>
      </c>
      <c r="D182" s="85">
        <v>57045184</v>
      </c>
      <c r="E182" s="85" t="s">
        <v>571</v>
      </c>
      <c r="F182" s="85" t="s">
        <v>572</v>
      </c>
      <c r="G182" s="85" t="s">
        <v>1308</v>
      </c>
      <c r="H182" s="85" t="s">
        <v>697</v>
      </c>
      <c r="I182" s="85" t="s">
        <v>615</v>
      </c>
      <c r="J182" s="85" t="s">
        <v>1309</v>
      </c>
      <c r="K182" s="85" t="s">
        <v>1310</v>
      </c>
    </row>
    <row r="183" spans="1:11">
      <c r="A183" s="85" t="s">
        <v>538</v>
      </c>
      <c r="B183" s="85">
        <v>140</v>
      </c>
      <c r="C183" s="85">
        <v>18</v>
      </c>
      <c r="D183" s="85">
        <v>5879800</v>
      </c>
      <c r="E183" s="85" t="s">
        <v>578</v>
      </c>
      <c r="F183" s="85" t="s">
        <v>571</v>
      </c>
      <c r="G183" s="85" t="s">
        <v>1311</v>
      </c>
      <c r="H183" s="85" t="s">
        <v>1312</v>
      </c>
      <c r="I183" s="85" t="s">
        <v>615</v>
      </c>
      <c r="J183" s="85" t="s">
        <v>1313</v>
      </c>
      <c r="K183" s="85" t="s">
        <v>1314</v>
      </c>
    </row>
    <row r="184" spans="1:11">
      <c r="A184" s="85" t="s">
        <v>539</v>
      </c>
      <c r="B184" s="85">
        <v>141</v>
      </c>
      <c r="C184" s="85">
        <v>18</v>
      </c>
      <c r="D184" s="85">
        <v>22638565</v>
      </c>
      <c r="E184" s="85" t="s">
        <v>571</v>
      </c>
      <c r="F184" s="85" t="s">
        <v>572</v>
      </c>
      <c r="G184" s="85" t="s">
        <v>1315</v>
      </c>
      <c r="H184" s="85" t="s">
        <v>1128</v>
      </c>
      <c r="I184" s="85" t="s">
        <v>615</v>
      </c>
      <c r="J184" s="85" t="s">
        <v>1316</v>
      </c>
      <c r="K184" s="85" t="s">
        <v>1317</v>
      </c>
    </row>
    <row r="185" spans="1:11">
      <c r="A185" s="85" t="s">
        <v>540</v>
      </c>
      <c r="B185" s="85">
        <v>142</v>
      </c>
      <c r="C185" s="85">
        <v>18</v>
      </c>
      <c r="D185" s="85">
        <v>25545606</v>
      </c>
      <c r="E185" s="85" t="s">
        <v>578</v>
      </c>
      <c r="F185" s="85" t="s">
        <v>572</v>
      </c>
      <c r="G185" s="85" t="s">
        <v>1318</v>
      </c>
      <c r="H185" s="85" t="s">
        <v>894</v>
      </c>
      <c r="I185" s="85" t="s">
        <v>582</v>
      </c>
      <c r="J185" s="85" t="s">
        <v>1319</v>
      </c>
      <c r="K185" s="85" t="s">
        <v>1320</v>
      </c>
    </row>
    <row r="186" spans="1:11">
      <c r="A186" s="85" t="s">
        <v>541</v>
      </c>
      <c r="B186" s="85">
        <v>143</v>
      </c>
      <c r="C186" s="85">
        <v>18</v>
      </c>
      <c r="D186" s="85">
        <v>26261735</v>
      </c>
      <c r="E186" s="85" t="s">
        <v>578</v>
      </c>
      <c r="F186" s="85" t="s">
        <v>579</v>
      </c>
      <c r="G186" s="85" t="s">
        <v>1321</v>
      </c>
      <c r="H186" s="85" t="s">
        <v>1124</v>
      </c>
      <c r="I186" s="85" t="s">
        <v>610</v>
      </c>
      <c r="J186" s="85" t="s">
        <v>1322</v>
      </c>
      <c r="K186" s="85" t="s">
        <v>1323</v>
      </c>
    </row>
    <row r="187" spans="1:11">
      <c r="A187" s="85" t="s">
        <v>542</v>
      </c>
      <c r="B187" s="85">
        <v>144</v>
      </c>
      <c r="C187" s="85">
        <v>18</v>
      </c>
      <c r="D187" s="85">
        <v>31210132</v>
      </c>
      <c r="E187" s="85" t="s">
        <v>578</v>
      </c>
      <c r="F187" s="85" t="s">
        <v>579</v>
      </c>
      <c r="G187" s="85" t="s">
        <v>1324</v>
      </c>
      <c r="H187" s="85" t="s">
        <v>1325</v>
      </c>
      <c r="I187" s="85" t="s">
        <v>615</v>
      </c>
      <c r="J187" s="85" t="s">
        <v>1326</v>
      </c>
      <c r="K187" s="85" t="s">
        <v>1327</v>
      </c>
    </row>
    <row r="188" spans="1:11">
      <c r="A188" s="85" t="s">
        <v>543</v>
      </c>
      <c r="B188" s="85">
        <v>145</v>
      </c>
      <c r="C188" s="85">
        <v>18</v>
      </c>
      <c r="D188" s="85">
        <v>35197862</v>
      </c>
      <c r="E188" s="85" t="s">
        <v>578</v>
      </c>
      <c r="F188" s="85" t="s">
        <v>579</v>
      </c>
      <c r="G188" s="85" t="s">
        <v>1328</v>
      </c>
      <c r="H188" s="85" t="s">
        <v>734</v>
      </c>
      <c r="I188" s="85" t="s">
        <v>582</v>
      </c>
      <c r="J188" s="85" t="s">
        <v>1329</v>
      </c>
      <c r="K188" s="85" t="s">
        <v>1330</v>
      </c>
    </row>
    <row r="189" spans="1:11">
      <c r="A189" s="85" t="s">
        <v>544</v>
      </c>
      <c r="B189" s="85">
        <v>146</v>
      </c>
      <c r="C189" s="85">
        <v>18</v>
      </c>
      <c r="D189" s="85">
        <v>39291937</v>
      </c>
      <c r="E189" s="85" t="s">
        <v>571</v>
      </c>
      <c r="F189" s="85" t="s">
        <v>572</v>
      </c>
      <c r="G189" s="85" t="s">
        <v>1331</v>
      </c>
      <c r="H189" s="85" t="s">
        <v>635</v>
      </c>
      <c r="I189" s="85" t="s">
        <v>598</v>
      </c>
      <c r="J189" s="85" t="s">
        <v>1332</v>
      </c>
      <c r="K189" s="85" t="s">
        <v>1333</v>
      </c>
    </row>
    <row r="190" spans="1:11">
      <c r="A190" s="85" t="s">
        <v>1334</v>
      </c>
      <c r="B190" s="85">
        <v>147</v>
      </c>
      <c r="C190" s="85">
        <v>18</v>
      </c>
      <c r="D190" s="85">
        <v>50904666</v>
      </c>
      <c r="E190" s="85" t="s">
        <v>578</v>
      </c>
      <c r="F190" s="85" t="s">
        <v>579</v>
      </c>
      <c r="G190" s="85" t="s">
        <v>1335</v>
      </c>
      <c r="H190" s="85" t="s">
        <v>614</v>
      </c>
      <c r="I190" s="85" t="s">
        <v>582</v>
      </c>
      <c r="J190" s="85" t="s">
        <v>1336</v>
      </c>
      <c r="K190" s="85" t="s">
        <v>1337</v>
      </c>
    </row>
    <row r="191" spans="1:11">
      <c r="A191" s="85" t="s">
        <v>1338</v>
      </c>
      <c r="B191" s="85">
        <v>147</v>
      </c>
      <c r="C191" s="85">
        <v>18</v>
      </c>
      <c r="D191" s="85">
        <v>50547541</v>
      </c>
      <c r="E191" s="85" t="s">
        <v>571</v>
      </c>
      <c r="F191" s="85" t="s">
        <v>572</v>
      </c>
      <c r="G191" s="85" t="s">
        <v>1339</v>
      </c>
      <c r="H191" s="85" t="s">
        <v>878</v>
      </c>
      <c r="I191" s="85" t="s">
        <v>739</v>
      </c>
      <c r="J191" s="85" t="s">
        <v>1340</v>
      </c>
      <c r="K191" s="85" t="s">
        <v>1341</v>
      </c>
    </row>
    <row r="192" spans="1:11">
      <c r="A192" s="85" t="s">
        <v>1342</v>
      </c>
      <c r="B192" s="85">
        <v>148</v>
      </c>
      <c r="C192" s="85">
        <v>18</v>
      </c>
      <c r="D192" s="85">
        <v>53198836</v>
      </c>
      <c r="E192" s="85" t="s">
        <v>578</v>
      </c>
      <c r="F192" s="85" t="s">
        <v>579</v>
      </c>
      <c r="G192" s="85" t="s">
        <v>1343</v>
      </c>
      <c r="H192" s="85" t="s">
        <v>1344</v>
      </c>
      <c r="I192" s="85" t="s">
        <v>1287</v>
      </c>
      <c r="J192" s="85" t="s">
        <v>1345</v>
      </c>
      <c r="K192" s="85" t="s">
        <v>1346</v>
      </c>
    </row>
    <row r="193" spans="1:11">
      <c r="A193" s="85" t="s">
        <v>1347</v>
      </c>
      <c r="B193" s="85">
        <v>148</v>
      </c>
      <c r="C193" s="85">
        <v>18</v>
      </c>
      <c r="D193" s="85">
        <v>52753785</v>
      </c>
      <c r="E193" s="85" t="s">
        <v>578</v>
      </c>
      <c r="F193" s="85" t="s">
        <v>572</v>
      </c>
      <c r="G193" s="85" t="s">
        <v>1348</v>
      </c>
      <c r="H193" s="85" t="s">
        <v>929</v>
      </c>
      <c r="I193" s="85" t="s">
        <v>721</v>
      </c>
      <c r="J193" s="85" t="s">
        <v>1349</v>
      </c>
      <c r="K193" s="85" t="s">
        <v>1350</v>
      </c>
    </row>
    <row r="194" spans="1:11">
      <c r="A194" s="85" t="s">
        <v>1351</v>
      </c>
      <c r="B194" s="85">
        <v>148</v>
      </c>
      <c r="C194" s="85">
        <v>18</v>
      </c>
      <c r="D194" s="85">
        <v>53315397</v>
      </c>
      <c r="E194" s="85" t="s">
        <v>578</v>
      </c>
      <c r="F194" s="85" t="s">
        <v>571</v>
      </c>
      <c r="G194" s="85" t="s">
        <v>1352</v>
      </c>
      <c r="H194" s="85" t="s">
        <v>646</v>
      </c>
      <c r="I194" s="85" t="s">
        <v>615</v>
      </c>
      <c r="J194" s="85" t="s">
        <v>1353</v>
      </c>
      <c r="K194" s="85" t="s">
        <v>1354</v>
      </c>
    </row>
    <row r="195" spans="1:11">
      <c r="A195" s="85" t="s">
        <v>1355</v>
      </c>
      <c r="B195" s="85">
        <v>148</v>
      </c>
      <c r="C195" s="85">
        <v>18</v>
      </c>
      <c r="D195" s="85">
        <v>53514134</v>
      </c>
      <c r="E195" s="85" t="s">
        <v>578</v>
      </c>
      <c r="F195" s="85" t="s">
        <v>579</v>
      </c>
      <c r="G195" s="85" t="s">
        <v>1356</v>
      </c>
      <c r="H195" s="85" t="s">
        <v>1357</v>
      </c>
      <c r="I195" s="85" t="s">
        <v>721</v>
      </c>
      <c r="J195" s="85" t="s">
        <v>1358</v>
      </c>
      <c r="K195" s="85" t="s">
        <v>1359</v>
      </c>
    </row>
    <row r="196" spans="1:11">
      <c r="A196" s="85" t="s">
        <v>1360</v>
      </c>
      <c r="B196" s="85">
        <v>148</v>
      </c>
      <c r="C196" s="85">
        <v>18</v>
      </c>
      <c r="D196" s="85">
        <v>52531198</v>
      </c>
      <c r="E196" s="85" t="s">
        <v>571</v>
      </c>
      <c r="F196" s="85" t="s">
        <v>572</v>
      </c>
      <c r="G196" s="85" t="s">
        <v>1361</v>
      </c>
      <c r="H196" s="85" t="s">
        <v>890</v>
      </c>
      <c r="I196" s="85" t="s">
        <v>582</v>
      </c>
      <c r="J196" s="85" t="s">
        <v>1362</v>
      </c>
      <c r="K196" s="85" t="s">
        <v>1363</v>
      </c>
    </row>
    <row r="197" spans="1:11">
      <c r="A197" s="85" t="s">
        <v>547</v>
      </c>
      <c r="B197" s="85">
        <v>149</v>
      </c>
      <c r="C197" s="85">
        <v>18</v>
      </c>
      <c r="D197" s="85">
        <v>75908142</v>
      </c>
      <c r="E197" s="85" t="s">
        <v>571</v>
      </c>
      <c r="F197" s="85" t="s">
        <v>579</v>
      </c>
      <c r="G197" s="85" t="s">
        <v>1364</v>
      </c>
      <c r="H197" s="85" t="s">
        <v>886</v>
      </c>
      <c r="I197" s="85" t="s">
        <v>662</v>
      </c>
      <c r="J197" s="85" t="s">
        <v>1365</v>
      </c>
      <c r="K197" s="85" t="s">
        <v>1366</v>
      </c>
    </row>
    <row r="198" spans="1:11">
      <c r="A198" s="85" t="s">
        <v>548</v>
      </c>
      <c r="B198" s="85">
        <v>150</v>
      </c>
      <c r="C198" s="85">
        <v>19</v>
      </c>
      <c r="D198" s="85">
        <v>4965064</v>
      </c>
      <c r="E198" s="85" t="s">
        <v>578</v>
      </c>
      <c r="F198" s="85" t="s">
        <v>579</v>
      </c>
      <c r="G198" s="85" t="s">
        <v>1367</v>
      </c>
      <c r="H198" s="85" t="s">
        <v>1113</v>
      </c>
      <c r="I198" s="85" t="s">
        <v>582</v>
      </c>
      <c r="J198" s="85" t="s">
        <v>1368</v>
      </c>
      <c r="K198" s="85" t="s">
        <v>1369</v>
      </c>
    </row>
    <row r="199" spans="1:11">
      <c r="A199" s="85" t="s">
        <v>549</v>
      </c>
      <c r="B199" s="85">
        <v>151</v>
      </c>
      <c r="C199" s="85">
        <v>19</v>
      </c>
      <c r="D199" s="85">
        <v>6214291</v>
      </c>
      <c r="E199" s="85" t="s">
        <v>578</v>
      </c>
      <c r="F199" s="85" t="s">
        <v>579</v>
      </c>
      <c r="G199" s="85" t="s">
        <v>1370</v>
      </c>
      <c r="H199" s="85" t="s">
        <v>1371</v>
      </c>
      <c r="I199" s="85" t="s">
        <v>575</v>
      </c>
      <c r="J199" s="85" t="s">
        <v>1372</v>
      </c>
      <c r="K199" s="85" t="s">
        <v>1373</v>
      </c>
    </row>
    <row r="200" spans="1:11">
      <c r="A200" s="85" t="s">
        <v>550</v>
      </c>
      <c r="B200" s="85">
        <v>152</v>
      </c>
      <c r="C200" s="85">
        <v>19</v>
      </c>
      <c r="D200" s="85">
        <v>10164303</v>
      </c>
      <c r="E200" s="85" t="s">
        <v>578</v>
      </c>
      <c r="F200" s="85" t="s">
        <v>579</v>
      </c>
      <c r="G200" s="85" t="s">
        <v>1374</v>
      </c>
      <c r="H200" s="85" t="s">
        <v>1375</v>
      </c>
      <c r="I200" s="85" t="s">
        <v>639</v>
      </c>
      <c r="J200" s="85" t="s">
        <v>1376</v>
      </c>
      <c r="K200" s="85" t="s">
        <v>1377</v>
      </c>
    </row>
    <row r="201" spans="1:11">
      <c r="A201" s="85" t="s">
        <v>551</v>
      </c>
      <c r="B201" s="85">
        <v>153</v>
      </c>
      <c r="C201" s="85">
        <v>19</v>
      </c>
      <c r="D201" s="85">
        <v>13149854</v>
      </c>
      <c r="E201" s="85" t="s">
        <v>571</v>
      </c>
      <c r="F201" s="85" t="s">
        <v>572</v>
      </c>
      <c r="G201" s="85" t="s">
        <v>1378</v>
      </c>
      <c r="H201" s="85" t="s">
        <v>775</v>
      </c>
      <c r="I201" s="85" t="s">
        <v>930</v>
      </c>
      <c r="J201" s="85" t="s">
        <v>1379</v>
      </c>
      <c r="K201" s="85" t="s">
        <v>1380</v>
      </c>
    </row>
    <row r="202" spans="1:11">
      <c r="A202" s="85" t="s">
        <v>552</v>
      </c>
      <c r="B202" s="85">
        <v>154</v>
      </c>
      <c r="C202" s="85">
        <v>20</v>
      </c>
      <c r="D202" s="85">
        <v>3100862</v>
      </c>
      <c r="E202" s="85" t="s">
        <v>578</v>
      </c>
      <c r="F202" s="85" t="s">
        <v>579</v>
      </c>
      <c r="G202" s="85" t="s">
        <v>1381</v>
      </c>
      <c r="H202" s="85" t="s">
        <v>749</v>
      </c>
      <c r="I202" s="85" t="s">
        <v>615</v>
      </c>
      <c r="J202" s="85" t="s">
        <v>1382</v>
      </c>
      <c r="K202" s="85" t="s">
        <v>1383</v>
      </c>
    </row>
    <row r="203" spans="1:11">
      <c r="A203" s="85" t="s">
        <v>553</v>
      </c>
      <c r="B203" s="85">
        <v>155</v>
      </c>
      <c r="C203" s="85">
        <v>20</v>
      </c>
      <c r="D203" s="85">
        <v>14702915</v>
      </c>
      <c r="E203" s="85" t="s">
        <v>578</v>
      </c>
      <c r="F203" s="85" t="s">
        <v>579</v>
      </c>
      <c r="G203" s="85" t="s">
        <v>1384</v>
      </c>
      <c r="H203" s="85" t="s">
        <v>1074</v>
      </c>
      <c r="I203" s="85" t="s">
        <v>582</v>
      </c>
      <c r="J203" s="85" t="s">
        <v>1385</v>
      </c>
      <c r="K203" s="85" t="s">
        <v>1386</v>
      </c>
    </row>
    <row r="204" spans="1:11">
      <c r="A204" s="85" t="s">
        <v>554</v>
      </c>
      <c r="B204" s="85">
        <v>156</v>
      </c>
      <c r="C204" s="85">
        <v>20</v>
      </c>
      <c r="D204" s="85">
        <v>33793159</v>
      </c>
      <c r="E204" s="85" t="s">
        <v>578</v>
      </c>
      <c r="F204" s="85" t="s">
        <v>572</v>
      </c>
      <c r="G204" s="85" t="s">
        <v>1387</v>
      </c>
      <c r="H204" s="85" t="s">
        <v>944</v>
      </c>
      <c r="I204" s="85" t="s">
        <v>662</v>
      </c>
      <c r="J204" s="85" t="s">
        <v>1388</v>
      </c>
      <c r="K204" s="85" t="s">
        <v>1389</v>
      </c>
    </row>
    <row r="205" spans="1:11">
      <c r="A205" s="85" t="s">
        <v>555</v>
      </c>
      <c r="B205" s="85">
        <v>157</v>
      </c>
      <c r="C205" s="85">
        <v>20</v>
      </c>
      <c r="D205" s="85">
        <v>43620419</v>
      </c>
      <c r="E205" s="85" t="s">
        <v>571</v>
      </c>
      <c r="F205" s="85" t="s">
        <v>572</v>
      </c>
      <c r="G205" s="85" t="s">
        <v>1390</v>
      </c>
      <c r="H205" s="85" t="s">
        <v>730</v>
      </c>
      <c r="I205" s="85" t="s">
        <v>582</v>
      </c>
      <c r="J205" s="85" t="s">
        <v>1391</v>
      </c>
      <c r="K205" s="85" t="s">
        <v>1392</v>
      </c>
    </row>
    <row r="206" spans="1:11">
      <c r="A206" s="85" t="s">
        <v>556</v>
      </c>
      <c r="B206" s="85">
        <v>158</v>
      </c>
      <c r="C206" s="85">
        <v>20</v>
      </c>
      <c r="D206" s="85">
        <v>50964384</v>
      </c>
      <c r="E206" s="85" t="s">
        <v>571</v>
      </c>
      <c r="F206" s="85" t="s">
        <v>572</v>
      </c>
      <c r="G206" s="85" t="s">
        <v>1393</v>
      </c>
      <c r="H206" s="85" t="s">
        <v>1394</v>
      </c>
      <c r="I206" s="85" t="s">
        <v>807</v>
      </c>
      <c r="J206" s="85" t="s">
        <v>1395</v>
      </c>
      <c r="K206" s="85" t="s">
        <v>1396</v>
      </c>
    </row>
    <row r="207" spans="1:11">
      <c r="A207" s="85" t="s">
        <v>557</v>
      </c>
      <c r="B207" s="85">
        <v>159</v>
      </c>
      <c r="C207" s="85">
        <v>20</v>
      </c>
      <c r="D207" s="85">
        <v>51620301</v>
      </c>
      <c r="E207" s="85" t="s">
        <v>571</v>
      </c>
      <c r="F207" s="85" t="s">
        <v>572</v>
      </c>
      <c r="G207" s="85" t="s">
        <v>1397</v>
      </c>
      <c r="H207" s="85" t="s">
        <v>1398</v>
      </c>
      <c r="I207" s="85" t="s">
        <v>615</v>
      </c>
      <c r="J207" s="85" t="s">
        <v>1399</v>
      </c>
      <c r="K207" s="85" t="s">
        <v>1400</v>
      </c>
    </row>
    <row r="208" spans="1:11">
      <c r="A208" s="85" t="s">
        <v>558</v>
      </c>
      <c r="B208" s="85">
        <v>160</v>
      </c>
      <c r="C208" s="85">
        <v>20</v>
      </c>
      <c r="D208" s="85">
        <v>59828857</v>
      </c>
      <c r="E208" s="85" t="s">
        <v>578</v>
      </c>
      <c r="F208" s="85" t="s">
        <v>571</v>
      </c>
      <c r="G208" s="85" t="s">
        <v>1401</v>
      </c>
      <c r="H208" s="85" t="s">
        <v>1402</v>
      </c>
      <c r="I208" s="85" t="s">
        <v>582</v>
      </c>
      <c r="J208" s="85" t="s">
        <v>1403</v>
      </c>
      <c r="K208" s="85" t="s">
        <v>1404</v>
      </c>
    </row>
    <row r="209" spans="1:11">
      <c r="A209" s="85" t="s">
        <v>559</v>
      </c>
      <c r="B209" s="85">
        <v>161</v>
      </c>
      <c r="C209" s="85">
        <v>22</v>
      </c>
      <c r="D209" s="85">
        <v>34280249</v>
      </c>
      <c r="E209" s="85" t="s">
        <v>578</v>
      </c>
      <c r="F209" s="85" t="s">
        <v>579</v>
      </c>
      <c r="G209" s="85" t="s">
        <v>1405</v>
      </c>
      <c r="H209" s="85" t="s">
        <v>592</v>
      </c>
      <c r="I209" s="85" t="s">
        <v>662</v>
      </c>
      <c r="J209" s="85" t="s">
        <v>1406</v>
      </c>
      <c r="K209" s="85" t="s">
        <v>1407</v>
      </c>
    </row>
    <row r="210" spans="1:11">
      <c r="A210" s="85" t="s">
        <v>560</v>
      </c>
      <c r="B210" s="85">
        <v>162</v>
      </c>
      <c r="C210" s="85">
        <v>22</v>
      </c>
      <c r="D210" s="85">
        <v>50653895</v>
      </c>
      <c r="E210" s="85" t="s">
        <v>572</v>
      </c>
      <c r="F210" s="85" t="s">
        <v>579</v>
      </c>
      <c r="G210" s="85" t="s">
        <v>1408</v>
      </c>
      <c r="H210" s="85" t="s">
        <v>925</v>
      </c>
      <c r="I210" s="85" t="s">
        <v>582</v>
      </c>
      <c r="J210" s="85" t="s">
        <v>1409</v>
      </c>
      <c r="K210" s="85" t="s">
        <v>1410</v>
      </c>
    </row>
    <row r="211" spans="1:11">
      <c r="A211" s="62"/>
      <c r="B211" s="62"/>
      <c r="C211" s="62"/>
      <c r="D211" s="62"/>
      <c r="E211" s="62"/>
      <c r="F211" s="62"/>
      <c r="G211" s="62"/>
      <c r="H211" s="62"/>
      <c r="I211" s="62"/>
      <c r="J211" s="62"/>
      <c r="K211" s="62"/>
    </row>
    <row r="212" spans="1:11">
      <c r="A212" s="61" t="s">
        <v>1411</v>
      </c>
      <c r="B212" s="85"/>
      <c r="C212" s="85"/>
      <c r="D212" s="85"/>
      <c r="E212" s="85"/>
      <c r="F212" s="85"/>
      <c r="G212" s="85"/>
      <c r="H212" s="85"/>
      <c r="I212" s="85"/>
      <c r="J212" s="85"/>
      <c r="K212" s="85"/>
    </row>
  </sheetData>
  <mergeCells count="1">
    <mergeCell ref="A1:T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4"/>
  <sheetViews>
    <sheetView workbookViewId="0">
      <selection sqref="A1:T1"/>
    </sheetView>
  </sheetViews>
  <sheetFormatPr defaultColWidth="10.85546875" defaultRowHeight="15"/>
  <cols>
    <col min="1" max="1" width="15" customWidth="1"/>
    <col min="2" max="2" width="12" customWidth="1"/>
    <col min="3" max="4" width="13" customWidth="1"/>
    <col min="5" max="5" width="8" customWidth="1"/>
    <col min="6" max="6" width="13" customWidth="1"/>
    <col min="7" max="7" width="16" customWidth="1"/>
    <col min="8" max="8" width="13" customWidth="1"/>
    <col min="9" max="9" width="57" customWidth="1"/>
    <col min="10" max="50" width="50" customWidth="1"/>
    <col min="51" max="59" width="0.140625" customWidth="1"/>
  </cols>
  <sheetData>
    <row r="1" spans="1:20" ht="15.75">
      <c r="A1" s="197" t="s">
        <v>7</v>
      </c>
      <c r="B1" s="198"/>
      <c r="C1" s="198"/>
      <c r="D1" s="198"/>
      <c r="E1" s="198"/>
      <c r="F1" s="198"/>
      <c r="G1" s="198"/>
      <c r="H1" s="198"/>
      <c r="I1" s="198"/>
      <c r="J1" s="198"/>
      <c r="K1" s="198"/>
      <c r="L1" s="198"/>
      <c r="M1" s="198"/>
      <c r="N1" s="198"/>
      <c r="O1" s="198"/>
      <c r="P1" s="198"/>
      <c r="Q1" s="198"/>
      <c r="R1" s="198"/>
      <c r="S1" s="198"/>
      <c r="T1" s="198"/>
    </row>
    <row r="3" spans="1:20">
      <c r="A3" s="60" t="s">
        <v>390</v>
      </c>
      <c r="B3" s="60" t="s">
        <v>391</v>
      </c>
      <c r="C3" s="60" t="s">
        <v>392</v>
      </c>
      <c r="D3" s="60" t="s">
        <v>393</v>
      </c>
      <c r="E3" s="60" t="s">
        <v>394</v>
      </c>
      <c r="F3" s="60" t="s">
        <v>395</v>
      </c>
      <c r="G3" s="60" t="s">
        <v>396</v>
      </c>
      <c r="H3" s="60" t="s">
        <v>397</v>
      </c>
      <c r="I3" s="60" t="s">
        <v>398</v>
      </c>
      <c r="J3" s="85"/>
      <c r="K3" s="85"/>
      <c r="L3" s="85"/>
      <c r="M3" s="85"/>
      <c r="N3" s="85"/>
      <c r="O3" s="85"/>
      <c r="P3" s="85"/>
      <c r="Q3" s="85"/>
      <c r="R3" s="85"/>
      <c r="S3" s="85"/>
      <c r="T3" s="85"/>
    </row>
    <row r="4" spans="1:20">
      <c r="A4" s="85">
        <v>1</v>
      </c>
      <c r="B4" s="85">
        <v>1</v>
      </c>
      <c r="C4" s="85">
        <v>43788172</v>
      </c>
      <c r="D4" s="85">
        <v>44178070</v>
      </c>
      <c r="E4" s="85">
        <v>139</v>
      </c>
      <c r="F4" s="85">
        <v>106</v>
      </c>
      <c r="G4" s="85">
        <v>2</v>
      </c>
      <c r="H4" s="85">
        <v>1</v>
      </c>
      <c r="I4" s="85" t="s">
        <v>1412</v>
      </c>
      <c r="J4" s="85"/>
      <c r="K4" s="85"/>
      <c r="L4" s="85"/>
      <c r="M4" s="85"/>
      <c r="N4" s="85"/>
      <c r="O4" s="85"/>
      <c r="P4" s="85"/>
      <c r="Q4" s="85"/>
      <c r="R4" s="85"/>
      <c r="S4" s="85"/>
      <c r="T4" s="85"/>
    </row>
    <row r="5" spans="1:20">
      <c r="A5" s="85">
        <v>2</v>
      </c>
      <c r="B5" s="85">
        <v>1</v>
      </c>
      <c r="C5" s="85">
        <v>72126536</v>
      </c>
      <c r="D5" s="85">
        <v>73187836</v>
      </c>
      <c r="E5" s="85">
        <v>113</v>
      </c>
      <c r="F5" s="85">
        <v>94</v>
      </c>
      <c r="G5" s="85">
        <v>7</v>
      </c>
      <c r="H5" s="85">
        <v>2</v>
      </c>
      <c r="I5" s="85" t="s">
        <v>1413</v>
      </c>
      <c r="J5" s="85"/>
      <c r="K5" s="85"/>
      <c r="L5" s="85"/>
      <c r="M5" s="85"/>
      <c r="N5" s="85"/>
      <c r="O5" s="85"/>
      <c r="P5" s="85"/>
      <c r="Q5" s="85"/>
      <c r="R5" s="85"/>
      <c r="S5" s="85"/>
      <c r="T5" s="85"/>
    </row>
    <row r="6" spans="1:20">
      <c r="A6" s="85">
        <v>3</v>
      </c>
      <c r="B6" s="85">
        <v>1</v>
      </c>
      <c r="C6" s="85">
        <v>91189731</v>
      </c>
      <c r="D6" s="85">
        <v>91214714</v>
      </c>
      <c r="E6" s="85">
        <v>17</v>
      </c>
      <c r="F6" s="85">
        <v>14</v>
      </c>
      <c r="G6" s="85">
        <v>1</v>
      </c>
      <c r="H6" s="85">
        <v>1</v>
      </c>
      <c r="I6" s="85" t="s">
        <v>403</v>
      </c>
      <c r="J6" s="85"/>
      <c r="K6" s="85"/>
      <c r="L6" s="85"/>
      <c r="M6" s="85"/>
      <c r="N6" s="85"/>
      <c r="O6" s="85"/>
      <c r="P6" s="85"/>
      <c r="Q6" s="85"/>
      <c r="R6" s="85"/>
      <c r="S6" s="85"/>
      <c r="T6" s="85"/>
    </row>
    <row r="7" spans="1:20">
      <c r="A7" s="85">
        <v>4</v>
      </c>
      <c r="B7" s="85">
        <v>1</v>
      </c>
      <c r="C7" s="85">
        <v>243282562</v>
      </c>
      <c r="D7" s="85">
        <v>243500994</v>
      </c>
      <c r="E7" s="85">
        <v>121</v>
      </c>
      <c r="F7" s="85">
        <v>84</v>
      </c>
      <c r="G7" s="85">
        <v>1</v>
      </c>
      <c r="H7" s="85">
        <v>1</v>
      </c>
      <c r="I7" s="85" t="s">
        <v>1414</v>
      </c>
      <c r="J7" s="85"/>
      <c r="K7" s="85"/>
      <c r="L7" s="85"/>
      <c r="M7" s="85"/>
      <c r="N7" s="85"/>
      <c r="O7" s="85"/>
      <c r="P7" s="85"/>
      <c r="Q7" s="85"/>
      <c r="R7" s="85"/>
      <c r="S7" s="85"/>
      <c r="T7" s="85"/>
    </row>
    <row r="8" spans="1:20">
      <c r="A8" s="85">
        <v>5</v>
      </c>
      <c r="B8" s="85">
        <v>2</v>
      </c>
      <c r="C8" s="85">
        <v>44475737</v>
      </c>
      <c r="D8" s="85">
        <v>44882800</v>
      </c>
      <c r="E8" s="85">
        <v>585</v>
      </c>
      <c r="F8" s="85">
        <v>473</v>
      </c>
      <c r="G8" s="85">
        <v>3</v>
      </c>
      <c r="H8" s="85">
        <v>1</v>
      </c>
      <c r="I8" s="85" t="s">
        <v>1415</v>
      </c>
      <c r="J8" s="85"/>
      <c r="K8" s="85"/>
      <c r="L8" s="85"/>
      <c r="M8" s="85"/>
      <c r="N8" s="85"/>
      <c r="O8" s="85"/>
      <c r="P8" s="85"/>
      <c r="Q8" s="85"/>
      <c r="R8" s="85"/>
      <c r="S8" s="85"/>
      <c r="T8" s="85"/>
    </row>
    <row r="9" spans="1:20">
      <c r="A9" s="85">
        <v>6</v>
      </c>
      <c r="B9" s="85">
        <v>2</v>
      </c>
      <c r="C9" s="85">
        <v>60607636</v>
      </c>
      <c r="D9" s="85">
        <v>60811988</v>
      </c>
      <c r="E9" s="85">
        <v>60</v>
      </c>
      <c r="F9" s="85">
        <v>38</v>
      </c>
      <c r="G9" s="85">
        <v>4</v>
      </c>
      <c r="H9" s="85">
        <v>2</v>
      </c>
      <c r="I9" s="85" t="s">
        <v>1416</v>
      </c>
      <c r="J9" s="85"/>
      <c r="K9" s="85"/>
      <c r="L9" s="85"/>
      <c r="M9" s="85"/>
      <c r="N9" s="85"/>
      <c r="O9" s="85"/>
      <c r="P9" s="85"/>
      <c r="Q9" s="85"/>
      <c r="R9" s="85"/>
      <c r="S9" s="85"/>
      <c r="T9" s="85"/>
    </row>
    <row r="10" spans="1:20">
      <c r="A10" s="85">
        <v>7</v>
      </c>
      <c r="B10" s="85">
        <v>2</v>
      </c>
      <c r="C10" s="85">
        <v>61482261</v>
      </c>
      <c r="D10" s="85">
        <v>61486689</v>
      </c>
      <c r="E10" s="85">
        <v>2</v>
      </c>
      <c r="F10" s="85">
        <v>1</v>
      </c>
      <c r="G10" s="85">
        <v>1</v>
      </c>
      <c r="H10" s="85">
        <v>1</v>
      </c>
      <c r="I10" s="85" t="s">
        <v>659</v>
      </c>
      <c r="J10" s="85"/>
      <c r="K10" s="85"/>
      <c r="L10" s="85"/>
      <c r="M10" s="85"/>
      <c r="N10" s="85"/>
      <c r="O10" s="85"/>
      <c r="P10" s="85"/>
      <c r="Q10" s="85"/>
      <c r="R10" s="85"/>
      <c r="S10" s="85"/>
      <c r="T10" s="85"/>
    </row>
    <row r="11" spans="1:20">
      <c r="A11" s="85">
        <v>8</v>
      </c>
      <c r="B11" s="85">
        <v>2</v>
      </c>
      <c r="C11" s="85">
        <v>100630115</v>
      </c>
      <c r="D11" s="85">
        <v>101047174</v>
      </c>
      <c r="E11" s="85">
        <v>417</v>
      </c>
      <c r="F11" s="85">
        <v>355</v>
      </c>
      <c r="G11" s="85">
        <v>6</v>
      </c>
      <c r="H11" s="85">
        <v>1</v>
      </c>
      <c r="I11" s="85" t="s">
        <v>1417</v>
      </c>
      <c r="J11" s="85"/>
      <c r="K11" s="85"/>
      <c r="L11" s="85"/>
      <c r="M11" s="85"/>
      <c r="N11" s="85"/>
      <c r="O11" s="85"/>
      <c r="P11" s="85"/>
      <c r="Q11" s="85"/>
      <c r="R11" s="85"/>
      <c r="S11" s="85"/>
      <c r="T11" s="85"/>
    </row>
    <row r="12" spans="1:20">
      <c r="A12" s="85">
        <v>9</v>
      </c>
      <c r="B12" s="85">
        <v>2</v>
      </c>
      <c r="C12" s="85">
        <v>199366511</v>
      </c>
      <c r="D12" s="85">
        <v>199562966</v>
      </c>
      <c r="E12" s="85">
        <v>120</v>
      </c>
      <c r="F12" s="85">
        <v>99</v>
      </c>
      <c r="G12" s="85">
        <v>2</v>
      </c>
      <c r="H12" s="85">
        <v>2</v>
      </c>
      <c r="I12" s="85" t="s">
        <v>1418</v>
      </c>
      <c r="J12" s="85"/>
      <c r="K12" s="85"/>
      <c r="L12" s="85"/>
      <c r="M12" s="85"/>
      <c r="N12" s="85"/>
      <c r="O12" s="85"/>
      <c r="P12" s="85"/>
      <c r="Q12" s="85"/>
      <c r="R12" s="85"/>
      <c r="S12" s="85"/>
      <c r="T12" s="85"/>
    </row>
    <row r="13" spans="1:20">
      <c r="A13" s="85">
        <v>10</v>
      </c>
      <c r="B13" s="85">
        <v>3</v>
      </c>
      <c r="C13" s="85">
        <v>47400308</v>
      </c>
      <c r="D13" s="85">
        <v>51087892</v>
      </c>
      <c r="E13" s="85">
        <v>1326</v>
      </c>
      <c r="F13" s="85">
        <v>1048</v>
      </c>
      <c r="G13" s="85">
        <v>32</v>
      </c>
      <c r="H13" s="85">
        <v>5</v>
      </c>
      <c r="I13" s="85" t="s">
        <v>1419</v>
      </c>
      <c r="J13" s="85"/>
      <c r="K13" s="85"/>
      <c r="L13" s="85"/>
      <c r="M13" s="85"/>
      <c r="N13" s="85"/>
      <c r="O13" s="85"/>
      <c r="P13" s="85"/>
      <c r="Q13" s="85"/>
      <c r="R13" s="85"/>
      <c r="S13" s="85"/>
      <c r="T13" s="85"/>
    </row>
    <row r="14" spans="1:20">
      <c r="A14" s="85">
        <v>11</v>
      </c>
      <c r="B14" s="85">
        <v>3</v>
      </c>
      <c r="C14" s="85">
        <v>85517112</v>
      </c>
      <c r="D14" s="85">
        <v>86163862</v>
      </c>
      <c r="E14" s="85">
        <v>373</v>
      </c>
      <c r="F14" s="85">
        <v>290</v>
      </c>
      <c r="G14" s="85">
        <v>4</v>
      </c>
      <c r="H14" s="85">
        <v>1</v>
      </c>
      <c r="I14" s="85" t="s">
        <v>827</v>
      </c>
      <c r="J14" s="85"/>
      <c r="K14" s="85"/>
      <c r="L14" s="85"/>
      <c r="M14" s="85"/>
      <c r="N14" s="85"/>
      <c r="O14" s="85"/>
      <c r="P14" s="85"/>
      <c r="Q14" s="85"/>
      <c r="R14" s="85"/>
      <c r="S14" s="85"/>
      <c r="T14" s="85"/>
    </row>
    <row r="15" spans="1:20">
      <c r="A15" s="85">
        <v>12</v>
      </c>
      <c r="B15" s="85">
        <v>4</v>
      </c>
      <c r="C15" s="85">
        <v>67801134</v>
      </c>
      <c r="D15" s="85">
        <v>67906728</v>
      </c>
      <c r="E15" s="85">
        <v>147</v>
      </c>
      <c r="F15" s="85">
        <v>128</v>
      </c>
      <c r="G15" s="85">
        <v>1</v>
      </c>
      <c r="H15" s="85">
        <v>1</v>
      </c>
      <c r="I15" s="85" t="s">
        <v>1420</v>
      </c>
      <c r="J15" s="85"/>
      <c r="K15" s="85"/>
      <c r="L15" s="85"/>
      <c r="M15" s="85"/>
      <c r="N15" s="85"/>
      <c r="O15" s="85"/>
      <c r="P15" s="85"/>
      <c r="Q15" s="85"/>
      <c r="R15" s="85"/>
      <c r="S15" s="85"/>
      <c r="T15" s="85"/>
    </row>
    <row r="16" spans="1:20">
      <c r="A16" s="85">
        <v>13</v>
      </c>
      <c r="B16" s="85">
        <v>4</v>
      </c>
      <c r="C16" s="85">
        <v>103001649</v>
      </c>
      <c r="D16" s="85">
        <v>103198082</v>
      </c>
      <c r="E16" s="85">
        <v>5</v>
      </c>
      <c r="F16" s="85">
        <v>5</v>
      </c>
      <c r="G16" s="85">
        <v>1</v>
      </c>
      <c r="H16" s="85">
        <v>1</v>
      </c>
      <c r="I16" s="85" t="s">
        <v>1421</v>
      </c>
      <c r="J16" s="85"/>
      <c r="K16" s="85"/>
      <c r="L16" s="85"/>
      <c r="M16" s="85"/>
      <c r="N16" s="85"/>
      <c r="O16" s="85"/>
      <c r="P16" s="85"/>
      <c r="Q16" s="85"/>
      <c r="R16" s="85"/>
      <c r="S16" s="85"/>
      <c r="T16" s="85"/>
    </row>
    <row r="17" spans="1:9">
      <c r="A17" s="85">
        <v>14</v>
      </c>
      <c r="B17" s="85">
        <v>4</v>
      </c>
      <c r="C17" s="85">
        <v>106048360</v>
      </c>
      <c r="D17" s="85">
        <v>106379808</v>
      </c>
      <c r="E17" s="85">
        <v>254</v>
      </c>
      <c r="F17" s="85">
        <v>178</v>
      </c>
      <c r="G17" s="85">
        <v>4</v>
      </c>
      <c r="H17" s="85">
        <v>1</v>
      </c>
      <c r="I17" s="85" t="s">
        <v>1422</v>
      </c>
    </row>
    <row r="18" spans="1:9">
      <c r="A18" s="85">
        <v>15</v>
      </c>
      <c r="B18" s="85">
        <v>4</v>
      </c>
      <c r="C18" s="85">
        <v>152321881</v>
      </c>
      <c r="D18" s="85">
        <v>152752413</v>
      </c>
      <c r="E18" s="85">
        <v>202</v>
      </c>
      <c r="F18" s="85">
        <v>170</v>
      </c>
      <c r="G18" s="85">
        <v>1</v>
      </c>
      <c r="H18" s="85">
        <v>1</v>
      </c>
      <c r="I18" s="85" t="s">
        <v>1423</v>
      </c>
    </row>
    <row r="19" spans="1:9">
      <c r="A19" s="85">
        <v>16</v>
      </c>
      <c r="B19" s="85">
        <v>4</v>
      </c>
      <c r="C19" s="85">
        <v>159651875</v>
      </c>
      <c r="D19" s="85">
        <v>159851383</v>
      </c>
      <c r="E19" s="85">
        <v>198</v>
      </c>
      <c r="F19" s="85">
        <v>147</v>
      </c>
      <c r="G19" s="85">
        <v>1</v>
      </c>
      <c r="H19" s="85">
        <v>1</v>
      </c>
      <c r="I19" s="85" t="s">
        <v>1424</v>
      </c>
    </row>
    <row r="20" spans="1:9">
      <c r="A20" s="85">
        <v>17</v>
      </c>
      <c r="B20" s="85">
        <v>5</v>
      </c>
      <c r="C20" s="85">
        <v>59823118</v>
      </c>
      <c r="D20" s="85">
        <v>60800336</v>
      </c>
      <c r="E20" s="85">
        <v>169</v>
      </c>
      <c r="F20" s="85">
        <v>132</v>
      </c>
      <c r="G20" s="85">
        <v>8</v>
      </c>
      <c r="H20" s="85">
        <v>2</v>
      </c>
      <c r="I20" s="85" t="s">
        <v>1425</v>
      </c>
    </row>
    <row r="21" spans="1:9">
      <c r="A21" s="85">
        <v>18</v>
      </c>
      <c r="B21" s="85">
        <v>5</v>
      </c>
      <c r="C21" s="85">
        <v>63737592</v>
      </c>
      <c r="D21" s="85">
        <v>63861475</v>
      </c>
      <c r="E21" s="85">
        <v>46</v>
      </c>
      <c r="F21" s="85">
        <v>38</v>
      </c>
      <c r="G21" s="85">
        <v>2</v>
      </c>
      <c r="H21" s="85">
        <v>1</v>
      </c>
      <c r="I21" s="85" t="s">
        <v>1426</v>
      </c>
    </row>
    <row r="22" spans="1:9">
      <c r="A22" s="85">
        <v>19</v>
      </c>
      <c r="B22" s="85">
        <v>5</v>
      </c>
      <c r="C22" s="85">
        <v>67763676</v>
      </c>
      <c r="D22" s="85">
        <v>67824690</v>
      </c>
      <c r="E22" s="85">
        <v>5</v>
      </c>
      <c r="F22" s="85">
        <v>5</v>
      </c>
      <c r="G22" s="85">
        <v>1</v>
      </c>
      <c r="H22" s="85">
        <v>1</v>
      </c>
      <c r="I22" s="85" t="s">
        <v>446</v>
      </c>
    </row>
    <row r="23" spans="1:9">
      <c r="A23" s="85">
        <v>20</v>
      </c>
      <c r="B23" s="85">
        <v>5</v>
      </c>
      <c r="C23" s="85">
        <v>87440497</v>
      </c>
      <c r="D23" s="85">
        <v>88140942</v>
      </c>
      <c r="E23" s="85">
        <v>183</v>
      </c>
      <c r="F23" s="85">
        <v>150</v>
      </c>
      <c r="G23" s="85">
        <v>5</v>
      </c>
      <c r="H23" s="85">
        <v>2</v>
      </c>
      <c r="I23" s="85" t="s">
        <v>1427</v>
      </c>
    </row>
    <row r="24" spans="1:9">
      <c r="A24" s="85">
        <v>21</v>
      </c>
      <c r="B24" s="85">
        <v>6</v>
      </c>
      <c r="C24" s="85">
        <v>26157941</v>
      </c>
      <c r="D24" s="85">
        <v>26671135</v>
      </c>
      <c r="E24" s="85">
        <v>218</v>
      </c>
      <c r="F24" s="85">
        <v>187</v>
      </c>
      <c r="G24" s="85">
        <v>3</v>
      </c>
      <c r="H24" s="85">
        <v>2</v>
      </c>
      <c r="I24" s="85" t="s">
        <v>1428</v>
      </c>
    </row>
    <row r="25" spans="1:9">
      <c r="A25" s="85">
        <v>22</v>
      </c>
      <c r="B25" s="85">
        <v>6</v>
      </c>
      <c r="C25" s="85">
        <v>98233195</v>
      </c>
      <c r="D25" s="85">
        <v>98781196</v>
      </c>
      <c r="E25" s="85">
        <v>490</v>
      </c>
      <c r="F25" s="85">
        <v>384</v>
      </c>
      <c r="G25" s="85">
        <v>13</v>
      </c>
      <c r="H25" s="85">
        <v>3</v>
      </c>
      <c r="I25" s="85" t="s">
        <v>1429</v>
      </c>
    </row>
    <row r="26" spans="1:9">
      <c r="A26" s="85">
        <v>23</v>
      </c>
      <c r="B26" s="85">
        <v>6</v>
      </c>
      <c r="C26" s="85">
        <v>119068833</v>
      </c>
      <c r="D26" s="85">
        <v>119430226</v>
      </c>
      <c r="E26" s="85">
        <v>153</v>
      </c>
      <c r="F26" s="85">
        <v>120</v>
      </c>
      <c r="G26" s="85">
        <v>1</v>
      </c>
      <c r="H26" s="85">
        <v>1</v>
      </c>
      <c r="I26" s="85" t="s">
        <v>1430</v>
      </c>
    </row>
    <row r="27" spans="1:9">
      <c r="A27" s="85">
        <v>24</v>
      </c>
      <c r="B27" s="85">
        <v>6</v>
      </c>
      <c r="C27" s="85">
        <v>152201201</v>
      </c>
      <c r="D27" s="85">
        <v>152264529</v>
      </c>
      <c r="E27" s="85">
        <v>47</v>
      </c>
      <c r="F27" s="85">
        <v>38</v>
      </c>
      <c r="G27" s="85">
        <v>1</v>
      </c>
      <c r="H27" s="85">
        <v>1</v>
      </c>
      <c r="I27" s="85" t="s">
        <v>464</v>
      </c>
    </row>
    <row r="28" spans="1:9">
      <c r="A28" s="85">
        <v>25</v>
      </c>
      <c r="B28" s="85">
        <v>7</v>
      </c>
      <c r="C28" s="85">
        <v>2171155</v>
      </c>
      <c r="D28" s="85">
        <v>2248472</v>
      </c>
      <c r="E28" s="85">
        <v>70</v>
      </c>
      <c r="F28" s="85">
        <v>50</v>
      </c>
      <c r="G28" s="85">
        <v>1</v>
      </c>
      <c r="H28" s="85">
        <v>1</v>
      </c>
      <c r="I28" s="85" t="s">
        <v>465</v>
      </c>
    </row>
    <row r="29" spans="1:9">
      <c r="A29" s="85">
        <v>26</v>
      </c>
      <c r="B29" s="85">
        <v>7</v>
      </c>
      <c r="C29" s="85">
        <v>86198818</v>
      </c>
      <c r="D29" s="85">
        <v>86340497</v>
      </c>
      <c r="E29" s="85">
        <v>90</v>
      </c>
      <c r="F29" s="85">
        <v>80</v>
      </c>
      <c r="G29" s="85">
        <v>1</v>
      </c>
      <c r="H29" s="85">
        <v>1</v>
      </c>
      <c r="I29" s="85" t="s">
        <v>469</v>
      </c>
    </row>
    <row r="30" spans="1:9">
      <c r="A30" s="85">
        <v>27</v>
      </c>
      <c r="B30" s="85">
        <v>7</v>
      </c>
      <c r="C30" s="85">
        <v>104518524</v>
      </c>
      <c r="D30" s="85">
        <v>104994721</v>
      </c>
      <c r="E30" s="85">
        <v>27</v>
      </c>
      <c r="F30" s="85">
        <v>24</v>
      </c>
      <c r="G30" s="85">
        <v>3</v>
      </c>
      <c r="H30" s="85">
        <v>1</v>
      </c>
      <c r="I30" s="85" t="s">
        <v>1431</v>
      </c>
    </row>
    <row r="31" spans="1:9">
      <c r="A31" s="85">
        <v>28</v>
      </c>
      <c r="B31" s="85">
        <v>7</v>
      </c>
      <c r="C31" s="85">
        <v>132953698</v>
      </c>
      <c r="D31" s="85">
        <v>133733917</v>
      </c>
      <c r="E31" s="85">
        <v>252</v>
      </c>
      <c r="F31" s="85">
        <v>201</v>
      </c>
      <c r="G31" s="85">
        <v>2</v>
      </c>
      <c r="H31" s="85">
        <v>1</v>
      </c>
      <c r="I31" s="85" t="s">
        <v>1432</v>
      </c>
    </row>
    <row r="32" spans="1:9">
      <c r="A32" s="85">
        <v>29</v>
      </c>
      <c r="B32" s="85">
        <v>8</v>
      </c>
      <c r="C32" s="85">
        <v>4780780</v>
      </c>
      <c r="D32" s="85">
        <v>4849606</v>
      </c>
      <c r="E32" s="85">
        <v>88</v>
      </c>
      <c r="F32" s="85">
        <v>73</v>
      </c>
      <c r="G32" s="85">
        <v>2</v>
      </c>
      <c r="H32" s="85">
        <v>1</v>
      </c>
      <c r="I32" s="85" t="s">
        <v>1433</v>
      </c>
    </row>
    <row r="33" spans="1:9">
      <c r="A33" s="85">
        <v>30</v>
      </c>
      <c r="B33" s="85">
        <v>8</v>
      </c>
      <c r="C33" s="85">
        <v>143319879</v>
      </c>
      <c r="D33" s="85">
        <v>143399187</v>
      </c>
      <c r="E33" s="85">
        <v>8</v>
      </c>
      <c r="F33" s="85">
        <v>7</v>
      </c>
      <c r="G33" s="85">
        <v>1</v>
      </c>
      <c r="H33" s="85">
        <v>1</v>
      </c>
      <c r="I33" s="85" t="s">
        <v>1434</v>
      </c>
    </row>
    <row r="34" spans="1:9">
      <c r="A34" s="85">
        <v>31</v>
      </c>
      <c r="B34" s="85">
        <v>9</v>
      </c>
      <c r="C34" s="85">
        <v>1714054</v>
      </c>
      <c r="D34" s="85">
        <v>1792147</v>
      </c>
      <c r="E34" s="85">
        <v>318</v>
      </c>
      <c r="F34" s="85">
        <v>244</v>
      </c>
      <c r="G34" s="85">
        <v>7</v>
      </c>
      <c r="H34" s="85">
        <v>1</v>
      </c>
      <c r="I34" s="85" t="s">
        <v>485</v>
      </c>
    </row>
    <row r="35" spans="1:9">
      <c r="A35" s="85">
        <v>32</v>
      </c>
      <c r="B35" s="85">
        <v>9</v>
      </c>
      <c r="C35" s="85">
        <v>23341715</v>
      </c>
      <c r="D35" s="85">
        <v>23419885</v>
      </c>
      <c r="E35" s="85">
        <v>85</v>
      </c>
      <c r="F35" s="85">
        <v>80</v>
      </c>
      <c r="G35" s="85">
        <v>4</v>
      </c>
      <c r="H35" s="85">
        <v>1</v>
      </c>
      <c r="I35" s="85" t="s">
        <v>1435</v>
      </c>
    </row>
    <row r="36" spans="1:9">
      <c r="A36" s="85">
        <v>33</v>
      </c>
      <c r="B36" s="85">
        <v>9</v>
      </c>
      <c r="C36" s="85">
        <v>124585739</v>
      </c>
      <c r="D36" s="85">
        <v>124622109</v>
      </c>
      <c r="E36" s="85">
        <v>72</v>
      </c>
      <c r="F36" s="85">
        <v>57</v>
      </c>
      <c r="G36" s="85">
        <v>1</v>
      </c>
      <c r="H36" s="85">
        <v>1</v>
      </c>
      <c r="I36" s="85" t="s">
        <v>490</v>
      </c>
    </row>
    <row r="37" spans="1:9">
      <c r="A37" s="85">
        <v>34</v>
      </c>
      <c r="B37" s="85">
        <v>10</v>
      </c>
      <c r="C37" s="85">
        <v>64822828</v>
      </c>
      <c r="D37" s="85">
        <v>64846841</v>
      </c>
      <c r="E37" s="85">
        <v>70</v>
      </c>
      <c r="F37" s="85">
        <v>51</v>
      </c>
      <c r="G37" s="85">
        <v>1</v>
      </c>
      <c r="H37" s="85">
        <v>1</v>
      </c>
      <c r="I37" s="85" t="s">
        <v>1436</v>
      </c>
    </row>
    <row r="38" spans="1:9">
      <c r="A38" s="85">
        <v>35</v>
      </c>
      <c r="B38" s="85">
        <v>10</v>
      </c>
      <c r="C38" s="85">
        <v>103519378</v>
      </c>
      <c r="D38" s="85">
        <v>104192691</v>
      </c>
      <c r="E38" s="85">
        <v>50</v>
      </c>
      <c r="F38" s="85">
        <v>43</v>
      </c>
      <c r="G38" s="85">
        <v>2</v>
      </c>
      <c r="H38" s="85">
        <v>1</v>
      </c>
      <c r="I38" s="85" t="s">
        <v>1143</v>
      </c>
    </row>
    <row r="39" spans="1:9">
      <c r="A39" s="85">
        <v>36</v>
      </c>
      <c r="B39" s="85">
        <v>10</v>
      </c>
      <c r="C39" s="85">
        <v>133867500</v>
      </c>
      <c r="D39" s="85">
        <v>133902611</v>
      </c>
      <c r="E39" s="85">
        <v>49</v>
      </c>
      <c r="F39" s="85">
        <v>36</v>
      </c>
      <c r="G39" s="85">
        <v>1</v>
      </c>
      <c r="H39" s="85">
        <v>1</v>
      </c>
      <c r="I39" s="85" t="s">
        <v>1437</v>
      </c>
    </row>
    <row r="40" spans="1:9">
      <c r="A40" s="85">
        <v>37</v>
      </c>
      <c r="B40" s="85">
        <v>11</v>
      </c>
      <c r="C40" s="85">
        <v>12719794</v>
      </c>
      <c r="D40" s="85">
        <v>12894758</v>
      </c>
      <c r="E40" s="85">
        <v>166</v>
      </c>
      <c r="F40" s="85">
        <v>131</v>
      </c>
      <c r="G40" s="85">
        <v>3</v>
      </c>
      <c r="H40" s="85">
        <v>1</v>
      </c>
      <c r="I40" s="85" t="s">
        <v>1438</v>
      </c>
    </row>
    <row r="41" spans="1:9">
      <c r="A41" s="85">
        <v>38</v>
      </c>
      <c r="B41" s="85">
        <v>11</v>
      </c>
      <c r="C41" s="85">
        <v>46062245</v>
      </c>
      <c r="D41" s="85">
        <v>46167596</v>
      </c>
      <c r="E41" s="85">
        <v>11</v>
      </c>
      <c r="F41" s="85">
        <v>10</v>
      </c>
      <c r="G41" s="85">
        <v>1</v>
      </c>
      <c r="H41" s="85">
        <v>1</v>
      </c>
      <c r="I41" s="85" t="s">
        <v>504</v>
      </c>
    </row>
    <row r="42" spans="1:9">
      <c r="A42" s="85">
        <v>39</v>
      </c>
      <c r="B42" s="85">
        <v>11</v>
      </c>
      <c r="C42" s="85">
        <v>66069218</v>
      </c>
      <c r="D42" s="85">
        <v>66119563</v>
      </c>
      <c r="E42" s="85">
        <v>17</v>
      </c>
      <c r="F42" s="85">
        <v>16</v>
      </c>
      <c r="G42" s="85">
        <v>1</v>
      </c>
      <c r="H42" s="85">
        <v>1</v>
      </c>
      <c r="I42" s="85" t="s">
        <v>1439</v>
      </c>
    </row>
    <row r="43" spans="1:9">
      <c r="A43" s="85">
        <v>40</v>
      </c>
      <c r="B43" s="85">
        <v>11</v>
      </c>
      <c r="C43" s="85">
        <v>76885401</v>
      </c>
      <c r="D43" s="85">
        <v>76917220</v>
      </c>
      <c r="E43" s="85">
        <v>73</v>
      </c>
      <c r="F43" s="85">
        <v>64</v>
      </c>
      <c r="G43" s="85">
        <v>1</v>
      </c>
      <c r="H43" s="85">
        <v>1</v>
      </c>
      <c r="I43" s="85" t="s">
        <v>1440</v>
      </c>
    </row>
    <row r="44" spans="1:9">
      <c r="A44" s="85">
        <v>41</v>
      </c>
      <c r="B44" s="85">
        <v>11</v>
      </c>
      <c r="C44" s="85">
        <v>80305937</v>
      </c>
      <c r="D44" s="85">
        <v>80341130</v>
      </c>
      <c r="E44" s="85">
        <v>14</v>
      </c>
      <c r="F44" s="85">
        <v>12</v>
      </c>
      <c r="G44" s="85">
        <v>1</v>
      </c>
      <c r="H44" s="85">
        <v>1</v>
      </c>
      <c r="I44" s="85" t="s">
        <v>1186</v>
      </c>
    </row>
    <row r="45" spans="1:9">
      <c r="A45" s="85">
        <v>42</v>
      </c>
      <c r="B45" s="85">
        <v>11</v>
      </c>
      <c r="C45" s="85">
        <v>84845652</v>
      </c>
      <c r="D45" s="85">
        <v>85525077</v>
      </c>
      <c r="E45" s="85">
        <v>184</v>
      </c>
      <c r="F45" s="85">
        <v>154</v>
      </c>
      <c r="G45" s="85">
        <v>1</v>
      </c>
      <c r="H45" s="85">
        <v>1</v>
      </c>
      <c r="I45" s="85" t="s">
        <v>1441</v>
      </c>
    </row>
    <row r="46" spans="1:9">
      <c r="A46" s="85">
        <v>43</v>
      </c>
      <c r="B46" s="85">
        <v>11</v>
      </c>
      <c r="C46" s="85">
        <v>90394540</v>
      </c>
      <c r="D46" s="85">
        <v>90539430</v>
      </c>
      <c r="E46" s="85">
        <v>238</v>
      </c>
      <c r="F46" s="85">
        <v>187</v>
      </c>
      <c r="G46" s="85">
        <v>2</v>
      </c>
      <c r="H46" s="85">
        <v>1</v>
      </c>
      <c r="I46" s="85" t="s">
        <v>1442</v>
      </c>
    </row>
    <row r="47" spans="1:9">
      <c r="A47" s="85">
        <v>44</v>
      </c>
      <c r="B47" s="85">
        <v>11</v>
      </c>
      <c r="C47" s="85">
        <v>95834689</v>
      </c>
      <c r="D47" s="85">
        <v>95849027</v>
      </c>
      <c r="E47" s="85">
        <v>10</v>
      </c>
      <c r="F47" s="85">
        <v>10</v>
      </c>
      <c r="G47" s="85">
        <v>1</v>
      </c>
      <c r="H47" s="85">
        <v>1</v>
      </c>
      <c r="I47" s="85" t="s">
        <v>1443</v>
      </c>
    </row>
    <row r="48" spans="1:9">
      <c r="A48" s="85">
        <v>45</v>
      </c>
      <c r="B48" s="85">
        <v>12</v>
      </c>
      <c r="C48" s="85">
        <v>58270921</v>
      </c>
      <c r="D48" s="85">
        <v>58303349</v>
      </c>
      <c r="E48" s="85">
        <v>31</v>
      </c>
      <c r="F48" s="85">
        <v>25</v>
      </c>
      <c r="G48" s="85">
        <v>1</v>
      </c>
      <c r="H48" s="85">
        <v>1</v>
      </c>
      <c r="I48" s="85" t="s">
        <v>513</v>
      </c>
    </row>
    <row r="49" spans="1:9">
      <c r="A49" s="85">
        <v>46</v>
      </c>
      <c r="B49" s="85">
        <v>12</v>
      </c>
      <c r="C49" s="85">
        <v>82156807</v>
      </c>
      <c r="D49" s="85">
        <v>82391364</v>
      </c>
      <c r="E49" s="85">
        <v>80</v>
      </c>
      <c r="F49" s="85">
        <v>72</v>
      </c>
      <c r="G49" s="85">
        <v>2</v>
      </c>
      <c r="H49" s="85">
        <v>1</v>
      </c>
      <c r="I49" s="85" t="s">
        <v>1444</v>
      </c>
    </row>
    <row r="50" spans="1:9">
      <c r="A50" s="85">
        <v>47</v>
      </c>
      <c r="B50" s="85">
        <v>12</v>
      </c>
      <c r="C50" s="85">
        <v>83895440</v>
      </c>
      <c r="D50" s="85">
        <v>84095932</v>
      </c>
      <c r="E50" s="85">
        <v>9</v>
      </c>
      <c r="F50" s="85">
        <v>6</v>
      </c>
      <c r="G50" s="85">
        <v>1</v>
      </c>
      <c r="H50" s="85">
        <v>1</v>
      </c>
      <c r="I50" s="85" t="s">
        <v>1445</v>
      </c>
    </row>
    <row r="51" spans="1:9">
      <c r="A51" s="85">
        <v>48</v>
      </c>
      <c r="B51" s="85">
        <v>12</v>
      </c>
      <c r="C51" s="85">
        <v>123447928</v>
      </c>
      <c r="D51" s="85">
        <v>123913433</v>
      </c>
      <c r="E51" s="85">
        <v>411</v>
      </c>
      <c r="F51" s="85">
        <v>324</v>
      </c>
      <c r="G51" s="85">
        <v>2</v>
      </c>
      <c r="H51" s="85">
        <v>1</v>
      </c>
      <c r="I51" s="85" t="s">
        <v>1446</v>
      </c>
    </row>
    <row r="52" spans="1:9">
      <c r="A52" s="85">
        <v>49</v>
      </c>
      <c r="B52" s="85">
        <v>13</v>
      </c>
      <c r="C52" s="85">
        <v>58252801</v>
      </c>
      <c r="D52" s="85">
        <v>58717504</v>
      </c>
      <c r="E52" s="85">
        <v>240</v>
      </c>
      <c r="F52" s="85">
        <v>194</v>
      </c>
      <c r="G52" s="85">
        <v>3</v>
      </c>
      <c r="H52" s="85">
        <v>1</v>
      </c>
      <c r="I52" s="85" t="s">
        <v>1447</v>
      </c>
    </row>
    <row r="53" spans="1:9">
      <c r="A53" s="85">
        <v>50</v>
      </c>
      <c r="B53" s="85">
        <v>14</v>
      </c>
      <c r="C53" s="85">
        <v>29505323</v>
      </c>
      <c r="D53" s="85">
        <v>29662737</v>
      </c>
      <c r="E53" s="85">
        <v>63</v>
      </c>
      <c r="F53" s="85">
        <v>49</v>
      </c>
      <c r="G53" s="85">
        <v>1</v>
      </c>
      <c r="H53" s="85">
        <v>1</v>
      </c>
      <c r="I53" s="85" t="s">
        <v>523</v>
      </c>
    </row>
    <row r="54" spans="1:9">
      <c r="A54" s="85">
        <v>51</v>
      </c>
      <c r="B54" s="85">
        <v>14</v>
      </c>
      <c r="C54" s="85">
        <v>60789828</v>
      </c>
      <c r="D54" s="85">
        <v>61108825</v>
      </c>
      <c r="E54" s="85">
        <v>168</v>
      </c>
      <c r="F54" s="85">
        <v>134</v>
      </c>
      <c r="G54" s="85">
        <v>1</v>
      </c>
      <c r="H54" s="85">
        <v>1</v>
      </c>
      <c r="I54" s="85" t="s">
        <v>525</v>
      </c>
    </row>
    <row r="55" spans="1:9">
      <c r="A55" s="85">
        <v>52</v>
      </c>
      <c r="B55" s="85">
        <v>14</v>
      </c>
      <c r="C55" s="85">
        <v>73341666</v>
      </c>
      <c r="D55" s="85">
        <v>73710734</v>
      </c>
      <c r="E55" s="85">
        <v>74</v>
      </c>
      <c r="F55" s="85">
        <v>51</v>
      </c>
      <c r="G55" s="85">
        <v>2</v>
      </c>
      <c r="H55" s="85">
        <v>1</v>
      </c>
      <c r="I55" s="85" t="s">
        <v>1448</v>
      </c>
    </row>
    <row r="56" spans="1:9">
      <c r="A56" s="85">
        <v>53</v>
      </c>
      <c r="B56" s="85">
        <v>16</v>
      </c>
      <c r="C56" s="85">
        <v>28338039</v>
      </c>
      <c r="D56" s="85">
        <v>29001460</v>
      </c>
      <c r="E56" s="85">
        <v>406</v>
      </c>
      <c r="F56" s="85">
        <v>260</v>
      </c>
      <c r="G56" s="85">
        <v>5</v>
      </c>
      <c r="H56" s="85">
        <v>1</v>
      </c>
      <c r="I56" s="85" t="s">
        <v>1449</v>
      </c>
    </row>
    <row r="57" spans="1:9">
      <c r="A57" s="85">
        <v>54</v>
      </c>
      <c r="B57" s="85">
        <v>17</v>
      </c>
      <c r="C57" s="85">
        <v>43463493</v>
      </c>
      <c r="D57" s="85">
        <v>44865603</v>
      </c>
      <c r="E57" s="85">
        <v>3872</v>
      </c>
      <c r="F57" s="85">
        <v>2380</v>
      </c>
      <c r="G57" s="85">
        <v>7</v>
      </c>
      <c r="H57" s="85">
        <v>3</v>
      </c>
      <c r="I57" s="85" t="s">
        <v>1450</v>
      </c>
    </row>
    <row r="58" spans="1:9">
      <c r="A58" s="85">
        <v>55</v>
      </c>
      <c r="B58" s="85">
        <v>18</v>
      </c>
      <c r="C58" s="85">
        <v>22618399</v>
      </c>
      <c r="D58" s="85">
        <v>22654067</v>
      </c>
      <c r="E58" s="85">
        <v>16</v>
      </c>
      <c r="F58" s="85">
        <v>12</v>
      </c>
      <c r="G58" s="85">
        <v>1</v>
      </c>
      <c r="H58" s="85">
        <v>1</v>
      </c>
      <c r="I58" s="85" t="s">
        <v>1451</v>
      </c>
    </row>
    <row r="59" spans="1:9">
      <c r="A59" s="85">
        <v>56</v>
      </c>
      <c r="B59" s="85">
        <v>18</v>
      </c>
      <c r="C59" s="85">
        <v>35125161</v>
      </c>
      <c r="D59" s="85">
        <v>35278126</v>
      </c>
      <c r="E59" s="85">
        <v>144</v>
      </c>
      <c r="F59" s="85">
        <v>122</v>
      </c>
      <c r="G59" s="85">
        <v>4</v>
      </c>
      <c r="H59" s="85">
        <v>1</v>
      </c>
      <c r="I59" s="85" t="s">
        <v>543</v>
      </c>
    </row>
    <row r="60" spans="1:9">
      <c r="A60" s="85">
        <v>57</v>
      </c>
      <c r="B60" s="85">
        <v>18</v>
      </c>
      <c r="C60" s="85">
        <v>52721767</v>
      </c>
      <c r="D60" s="85">
        <v>53413423</v>
      </c>
      <c r="E60" s="85">
        <v>33</v>
      </c>
      <c r="F60" s="85">
        <v>28</v>
      </c>
      <c r="G60" s="85">
        <v>4</v>
      </c>
      <c r="H60" s="85">
        <v>1</v>
      </c>
      <c r="I60" s="85" t="s">
        <v>1342</v>
      </c>
    </row>
    <row r="61" spans="1:9">
      <c r="A61" s="85">
        <v>58</v>
      </c>
      <c r="B61" s="85">
        <v>19</v>
      </c>
      <c r="C61" s="85">
        <v>6211876</v>
      </c>
      <c r="D61" s="85">
        <v>6266614</v>
      </c>
      <c r="E61" s="85">
        <v>32</v>
      </c>
      <c r="F61" s="85">
        <v>29</v>
      </c>
      <c r="G61" s="85">
        <v>1</v>
      </c>
      <c r="H61" s="85">
        <v>1</v>
      </c>
      <c r="I61" s="85" t="s">
        <v>549</v>
      </c>
    </row>
    <row r="62" spans="1:9">
      <c r="A62" s="85">
        <v>59</v>
      </c>
      <c r="B62" s="85">
        <v>19</v>
      </c>
      <c r="C62" s="85">
        <v>13132215</v>
      </c>
      <c r="D62" s="85">
        <v>13213749</v>
      </c>
      <c r="E62" s="85">
        <v>12</v>
      </c>
      <c r="F62" s="85">
        <v>10</v>
      </c>
      <c r="G62" s="85">
        <v>1</v>
      </c>
      <c r="H62" s="85">
        <v>1</v>
      </c>
      <c r="I62" s="85" t="s">
        <v>551</v>
      </c>
    </row>
    <row r="63" spans="1:9">
      <c r="A63" s="62"/>
      <c r="B63" s="62"/>
      <c r="C63" s="62"/>
      <c r="D63" s="62"/>
      <c r="E63" s="62"/>
      <c r="F63" s="62"/>
      <c r="G63" s="62"/>
      <c r="H63" s="62"/>
      <c r="I63" s="62"/>
    </row>
    <row r="64" spans="1:9">
      <c r="A64" s="61" t="s">
        <v>561</v>
      </c>
      <c r="B64" s="85"/>
      <c r="C64" s="85"/>
      <c r="D64" s="85"/>
      <c r="E64" s="85"/>
      <c r="F64" s="85"/>
      <c r="G64" s="85"/>
      <c r="H64" s="85"/>
      <c r="I64" s="85"/>
    </row>
  </sheetData>
  <mergeCells count="1">
    <mergeCell ref="A1:T1"/>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Table of contents</vt:lpstr>
      <vt:lpstr>ST1</vt:lpstr>
      <vt:lpstr>ST2</vt:lpstr>
      <vt:lpstr>ST3</vt:lpstr>
      <vt:lpstr>ST4</vt:lpstr>
      <vt:lpstr>ST5</vt:lpstr>
      <vt:lpstr>ST6</vt:lpstr>
      <vt:lpstr>ST7</vt:lpstr>
      <vt:lpstr>ST8</vt:lpstr>
      <vt:lpstr>ST9</vt:lpstr>
      <vt:lpstr>ST10</vt:lpstr>
      <vt:lpstr>ST11</vt:lpstr>
      <vt:lpstr>ST12</vt:lpstr>
      <vt:lpstr>ST13</vt:lpstr>
      <vt:lpstr>ST14</vt:lpstr>
      <vt:lpstr>ST15</vt:lpstr>
      <vt:lpstr>ST16</vt:lpstr>
      <vt:lpstr>ST17a</vt:lpstr>
      <vt:lpstr>ST17b</vt:lpstr>
      <vt:lpstr>ST17c</vt:lpstr>
      <vt:lpstr>ST17d</vt:lpstr>
      <vt:lpstr>ST18</vt:lpstr>
      <vt:lpstr>ST19</vt:lpstr>
      <vt:lpstr>ST20</vt:lpstr>
      <vt:lpstr>ST21</vt:lpstr>
      <vt:lpstr>ST22</vt:lpstr>
      <vt:lpstr>ST23</vt:lpstr>
      <vt:lpstr>ST24</vt:lpstr>
      <vt:lpstr>ST25</vt:lpstr>
      <vt:lpstr>ST26</vt:lpstr>
      <vt:lpstr>ST27a</vt:lpstr>
      <vt:lpstr>ST27b</vt:lpstr>
      <vt:lpstr>ST28a</vt:lpstr>
      <vt:lpstr>ST28b</vt:lpstr>
      <vt:lpstr>ST28c</vt:lpstr>
      <vt:lpstr>ST29</vt:lpstr>
      <vt:lpstr>ST30</vt:lpstr>
      <vt:lpstr>ST31</vt:lpstr>
      <vt:lpstr>ST32</vt:lpstr>
      <vt:lpstr>ST33</vt:lpstr>
      <vt:lpstr>ST34</vt:lpstr>
      <vt:lpstr>ST35</vt:lpstr>
      <vt:lpstr>ST36</vt:lpstr>
      <vt:lpstr>ST37</vt:lpstr>
      <vt:lpstr>ST38</vt:lpstr>
      <vt:lpstr>ST39</vt:lpstr>
      <vt:lpstr>ST40</vt:lpstr>
      <vt:lpstr>ST41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Casper Burik</dc:creator>
  <cp:keywords/>
  <dc:description/>
  <cp:lastModifiedBy>Koellinger, P.D. (Philipp)</cp:lastModifiedBy>
  <cp:revision/>
  <dcterms:created xsi:type="dcterms:W3CDTF">2020-11-11T14:57:29Z</dcterms:created>
  <dcterms:modified xsi:type="dcterms:W3CDTF">2024-06-05T12:54:35Z</dcterms:modified>
  <cp:category/>
  <cp:contentStatus/>
</cp:coreProperties>
</file>